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defaultThemeVersion="124226"/>
  <mc:AlternateContent xmlns:mc="http://schemas.openxmlformats.org/markup-compatibility/2006">
    <mc:Choice Requires="x15">
      <x15ac:absPath xmlns:x15ac="http://schemas.microsoft.com/office/spreadsheetml/2010/11/ac" url="D:\My Document\DOX\Memo 2023\"/>
    </mc:Choice>
  </mc:AlternateContent>
  <xr:revisionPtr revIDLastSave="0" documentId="13_ncr:1_{9E4F5647-485E-4869-93CB-397228A6DD3D}" xr6:coauthVersionLast="47" xr6:coauthVersionMax="47" xr10:uidLastSave="{00000000-0000-0000-0000-000000000000}"/>
  <bookViews>
    <workbookView xWindow="-108" yWindow="-108" windowWidth="23256" windowHeight="12576" xr2:uid="{00000000-000D-0000-FFFF-FFFF00000000}"/>
  </bookViews>
  <sheets>
    <sheet name="SCOPE OF WORK" sheetId="8" r:id="rId1"/>
    <sheet name="System Desc." sheetId="6" r:id="rId2"/>
    <sheet name="Pump Curve" sheetId="7" r:id="rId3"/>
    <sheet name="Pump Spec" sheetId="1" r:id="rId4"/>
    <sheet name="PUMP SECTIONAL DRAWINGS" sheetId="3" r:id="rId5"/>
    <sheet name="Motor Name Plate" sheetId="4" r:id="rId6"/>
    <sheet name="Motor Flange" sheetId="5"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5" i="8" l="1"/>
  <c r="O11" i="8"/>
  <c r="M14" i="8"/>
  <c r="N14" i="8" s="1"/>
  <c r="M13" i="8"/>
  <c r="N11" i="8"/>
  <c r="M11" i="8"/>
</calcChain>
</file>

<file path=xl/sharedStrings.xml><?xml version="1.0" encoding="utf-8"?>
<sst xmlns="http://schemas.openxmlformats.org/spreadsheetml/2006/main" count="339" uniqueCount="287">
  <si>
    <t>GENERAL</t>
  </si>
  <si>
    <t>ITEM (KKS)</t>
  </si>
  <si>
    <t>30LCM /70 AP001</t>
  </si>
  <si>
    <t>Service</t>
  </si>
  <si>
    <t>Clean Drain Pump</t>
  </si>
  <si>
    <t>Quantity</t>
  </si>
  <si>
    <t>Type</t>
  </si>
  <si>
    <t>NOT QUALIFIED</t>
  </si>
  <si>
    <r>
      <t>1</t>
    </r>
    <r>
      <rPr>
        <sz val="9"/>
        <color rgb="FF000000"/>
        <rFont val="Arial"/>
        <family val="2"/>
      </rPr>
      <t xml:space="preserve"> * </t>
    </r>
    <r>
      <rPr>
        <b/>
        <sz val="9"/>
        <color rgb="FF000000"/>
        <rFont val="Arial"/>
        <family val="2"/>
      </rPr>
      <t>100</t>
    </r>
    <r>
      <rPr>
        <sz val="9"/>
        <color rgb="FF000000"/>
        <rFont val="Arial"/>
        <family val="2"/>
      </rPr>
      <t>%</t>
    </r>
  </si>
  <si>
    <r>
      <t xml:space="preserve">ATEX Category </t>
    </r>
    <r>
      <rPr>
        <b/>
        <u/>
        <sz val="9"/>
        <color rgb="FF000000"/>
        <rFont val="Arial"/>
        <family val="2"/>
      </rPr>
      <t>(NOTE 4)</t>
    </r>
  </si>
  <si>
    <t>DESIGN CONDITIONS</t>
  </si>
  <si>
    <t>Condensate water</t>
  </si>
  <si>
    <t>43 / -0.8</t>
  </si>
  <si>
    <t>3.5% - 98%</t>
  </si>
  <si>
    <t>546.833E-06 @50 deg. C</t>
  </si>
  <si>
    <t>Indoor (ST building)</t>
  </si>
  <si>
    <t>Operating conditions</t>
  </si>
  <si>
    <t>Design Point</t>
  </si>
  <si>
    <t>Runout flow</t>
  </si>
  <si>
    <t>Shut Off</t>
  </si>
  <si>
    <t>Minimum flow</t>
  </si>
  <si>
    <t>N/A</t>
  </si>
  <si>
    <t>Total head at shutoff condition</t>
  </si>
  <si>
    <t>(m)</t>
  </si>
  <si>
    <t>Maximum gauge pressure at shutoff condition</t>
  </si>
  <si>
    <t>(bar)</t>
  </si>
  <si>
    <t>Speed</t>
  </si>
  <si>
    <t>First critical speed</t>
  </si>
  <si>
    <t>(r.p.m.)</t>
  </si>
  <si>
    <t>&gt;2100</t>
  </si>
  <si>
    <t>Specificic speed of the first impeller</t>
  </si>
  <si>
    <t>(USA units)</t>
  </si>
  <si>
    <t>Suction specificic speed of the first impeller</t>
  </si>
  <si>
    <t>Design pressure of can</t>
  </si>
  <si>
    <t>(barg)</t>
  </si>
  <si>
    <t>Design pressure of bowl, colum and discharge head</t>
  </si>
  <si>
    <t>Design temperature of pump</t>
  </si>
  <si>
    <t>(°C)</t>
  </si>
  <si>
    <t>Maximum operation time at shut-off condition</t>
  </si>
  <si>
    <t>(s)</t>
  </si>
  <si>
    <t>not recommended</t>
  </si>
  <si>
    <t>CW or CCW</t>
  </si>
  <si>
    <t>CCW</t>
  </si>
  <si>
    <t>Noise level 1 m away from the pump-motor assembly</t>
  </si>
  <si>
    <t>(dBa)</t>
  </si>
  <si>
    <t>&lt;85</t>
  </si>
  <si>
    <r>
      <t>958 @ 100</t>
    </r>
    <r>
      <rPr>
        <vertAlign val="superscript"/>
        <sz val="9"/>
        <color rgb="FF000000"/>
        <rFont val="Arial"/>
        <family val="2"/>
      </rPr>
      <t>0</t>
    </r>
    <r>
      <rPr>
        <sz val="9"/>
        <color rgb="FF000000"/>
        <rFont val="Arial"/>
        <family val="2"/>
      </rPr>
      <t>C</t>
    </r>
  </si>
  <si>
    <t>CONSTRUCTION FEATURES</t>
  </si>
  <si>
    <t>Number of stages</t>
  </si>
  <si>
    <t>Suction Nozzle (DN400)</t>
  </si>
  <si>
    <t>Position</t>
  </si>
  <si>
    <t>Flange class</t>
  </si>
  <si>
    <t>Faces</t>
  </si>
  <si>
    <t>Size</t>
  </si>
  <si>
    <t>Discharge Nozzle (DN 300)</t>
  </si>
  <si>
    <t>First pump stage</t>
  </si>
  <si>
    <t>Impellers</t>
  </si>
  <si>
    <t>First Impeller</t>
  </si>
  <si>
    <t>Second and other impellers</t>
  </si>
  <si>
    <t>Shaft sealing</t>
  </si>
  <si>
    <t>Bearings</t>
  </si>
  <si>
    <t>Auxiliary connections</t>
  </si>
  <si>
    <t>Denomination</t>
  </si>
  <si>
    <t>Notes</t>
  </si>
  <si>
    <t>Pump discharge</t>
  </si>
  <si>
    <t>Anchor bolts</t>
  </si>
  <si>
    <t>Supply</t>
  </si>
  <si>
    <t>Coupling</t>
  </si>
  <si>
    <t>Baseplate</t>
  </si>
  <si>
    <r>
      <t xml:space="preserve">Outlet pipe </t>
    </r>
    <r>
      <rPr>
        <sz val="9"/>
        <color rgb="FF094F8C"/>
        <rFont val="Arial"/>
        <family val="2"/>
      </rPr>
      <t xml:space="preserve">with </t>
    </r>
    <r>
      <rPr>
        <sz val="9"/>
        <color rgb="FF444659"/>
        <rFont val="Arial"/>
        <family val="2"/>
      </rPr>
      <t xml:space="preserve">flanged </t>
    </r>
    <r>
      <rPr>
        <sz val="9"/>
        <color rgb="FF724D2F"/>
        <rFont val="Arial"/>
        <family val="2"/>
      </rPr>
      <t>end</t>
    </r>
  </si>
  <si>
    <r>
      <t xml:space="preserve">Flanged </t>
    </r>
    <r>
      <rPr>
        <sz val="9"/>
        <color rgb="FF5B2B14"/>
        <rFont val="Arial"/>
        <family val="2"/>
      </rPr>
      <t>end</t>
    </r>
  </si>
  <si>
    <r>
      <t xml:space="preserve">Pump suction </t>
    </r>
    <r>
      <rPr>
        <sz val="9"/>
        <color rgb="FF2F5279"/>
        <rFont val="Arial"/>
        <family val="2"/>
      </rPr>
      <t xml:space="preserve">and </t>
    </r>
    <r>
      <rPr>
        <sz val="9"/>
        <color rgb="FF444659"/>
        <rFont val="Arial"/>
        <family val="2"/>
      </rPr>
      <t>pump discharge</t>
    </r>
  </si>
  <si>
    <t>Manufacturer</t>
  </si>
  <si>
    <r>
      <t>Power</t>
    </r>
    <r>
      <rPr>
        <b/>
        <sz val="9"/>
        <rFont val="Arial"/>
        <family val="2"/>
      </rPr>
      <t xml:space="preserve"> (NOTE 6)</t>
    </r>
  </si>
  <si>
    <t>4 Kw</t>
  </si>
  <si>
    <t>Minimum driver efficiency (%) at design point</t>
  </si>
  <si>
    <t>Cooling fluid / Type</t>
  </si>
  <si>
    <t>Air / IC411</t>
  </si>
  <si>
    <r>
      <rPr>
        <b/>
        <sz val="9"/>
        <rFont val="Arial"/>
        <family val="2"/>
      </rPr>
      <t>PUMP MATERIALS (Specified)</t>
    </r>
  </si>
  <si>
    <t>Inlet bell</t>
  </si>
  <si>
    <t>Can</t>
  </si>
  <si>
    <t>Casings</t>
  </si>
  <si>
    <t>Diffusers</t>
  </si>
  <si>
    <t>Shaft</t>
  </si>
  <si>
    <t>Column pipe</t>
  </si>
  <si>
    <t>Discharge elbow/ head</t>
  </si>
  <si>
    <t>Casing wear rings</t>
  </si>
  <si>
    <t>Impeller wear rings</t>
  </si>
  <si>
    <r>
      <rPr>
        <b/>
        <sz val="9"/>
        <rFont val="Arial"/>
        <family val="2"/>
      </rPr>
      <t>MECHANICAL DATA</t>
    </r>
  </si>
  <si>
    <r>
      <t>Moment of inertia WD</t>
    </r>
    <r>
      <rPr>
        <vertAlign val="superscript"/>
        <sz val="9"/>
        <rFont val="Arial"/>
        <family val="2"/>
      </rPr>
      <t>2</t>
    </r>
  </si>
  <si>
    <r>
      <t>(N. m</t>
    </r>
    <r>
      <rPr>
        <vertAlign val="superscript"/>
        <sz val="9"/>
        <rFont val="Arial"/>
        <family val="2"/>
      </rPr>
      <t>2</t>
    </r>
    <r>
      <rPr>
        <sz val="9"/>
        <rFont val="Arial"/>
        <family val="2"/>
      </rPr>
      <t>)</t>
    </r>
  </si>
  <si>
    <t>(N. m)</t>
  </si>
  <si>
    <t>Maximum forces and moments at pump inlet nozzle (as per API 610 values)</t>
  </si>
  <si>
    <t>Maximum forces and moments at pump discharge nozzle (as per API 610 values)</t>
  </si>
  <si>
    <t>Weights</t>
  </si>
  <si>
    <r>
      <rPr>
        <b/>
        <sz val="9"/>
        <rFont val="Arial"/>
        <family val="2"/>
      </rPr>
      <t>REMARKS</t>
    </r>
  </si>
  <si>
    <r>
      <rPr>
        <b/>
        <sz val="9"/>
        <rFont val="Arial"/>
        <family val="2"/>
      </rPr>
      <t>(3)</t>
    </r>
    <r>
      <rPr>
        <sz val="9"/>
        <rFont val="Arial"/>
        <family val="2"/>
      </rPr>
      <t xml:space="preserve"> Viewed from the drive to the pump</t>
    </r>
  </si>
  <si>
    <r>
      <rPr>
        <b/>
        <sz val="9"/>
        <rFont val="Arial"/>
        <family val="2"/>
      </rPr>
      <t>(4)</t>
    </r>
    <r>
      <rPr>
        <sz val="9"/>
        <rFont val="Arial"/>
        <family val="2"/>
      </rPr>
      <t xml:space="preserve"> The pumps will not be ATEX qualified</t>
    </r>
  </si>
  <si>
    <r>
      <rPr>
        <b/>
        <sz val="9"/>
        <rFont val="Arial"/>
        <family val="2"/>
      </rPr>
      <t>(5)</t>
    </r>
    <r>
      <rPr>
        <sz val="9"/>
        <rFont val="Arial"/>
        <family val="2"/>
      </rPr>
      <t xml:space="preserve"> Referred to suction nozzle</t>
    </r>
  </si>
  <si>
    <r>
      <rPr>
        <b/>
        <sz val="9"/>
        <rFont val="Arial"/>
        <family val="2"/>
      </rPr>
      <t>(6)</t>
    </r>
    <r>
      <rPr>
        <sz val="9"/>
        <rFont val="Arial"/>
        <family val="2"/>
      </rPr>
      <t xml:space="preserve"> The pump and driver are able to operate through run out flow.</t>
    </r>
  </si>
  <si>
    <t xml:space="preserve"> r.p.m.</t>
  </si>
  <si>
    <t xml:space="preserve">Flow    </t>
  </si>
  <si>
    <t>(m3/h)</t>
  </si>
  <si>
    <t xml:space="preserve">Total Head   </t>
  </si>
  <si>
    <t xml:space="preserve">Discharge pressure </t>
  </si>
  <si>
    <t>(bara)</t>
  </si>
  <si>
    <t>Temperature</t>
  </si>
  <si>
    <t xml:space="preserve">Nominal suction pressure -condenser pressure </t>
  </si>
  <si>
    <t>NPSHa (suction nozzle level),</t>
  </si>
  <si>
    <t>Pump efficiency</t>
  </si>
  <si>
    <t>(%)</t>
  </si>
  <si>
    <t xml:space="preserve">Brake horsepower </t>
  </si>
  <si>
    <t>(kW)</t>
  </si>
  <si>
    <r>
      <t xml:space="preserve">NPSH available    </t>
    </r>
    <r>
      <rPr>
        <b/>
        <sz val="9"/>
        <color rgb="FFFF0000"/>
        <rFont val="Arial"/>
        <family val="2"/>
      </rPr>
      <t>(NOTE 1)</t>
    </r>
  </si>
  <si>
    <r>
      <t xml:space="preserve">NPSH available    </t>
    </r>
    <r>
      <rPr>
        <b/>
        <sz val="9"/>
        <color rgb="FFFF0000"/>
        <rFont val="Arial"/>
        <family val="2"/>
      </rPr>
      <t>(NOTE 5)</t>
    </r>
  </si>
  <si>
    <r>
      <t xml:space="preserve">Pump rotation    </t>
    </r>
    <r>
      <rPr>
        <b/>
        <sz val="9"/>
        <color rgb="FFFF0000"/>
        <rFont val="Arial"/>
        <family val="2"/>
      </rPr>
      <t>( NOTE 3)</t>
    </r>
  </si>
  <si>
    <r>
      <rPr>
        <sz val="9"/>
        <color rgb="FF400608"/>
        <rFont val="Arial"/>
        <family val="2"/>
      </rPr>
      <t xml:space="preserve">Above </t>
    </r>
    <r>
      <rPr>
        <sz val="9"/>
        <color rgb="FF000000"/>
        <rFont val="Arial"/>
        <family val="2"/>
      </rPr>
      <t xml:space="preserve">soleplate </t>
    </r>
    <r>
      <rPr>
        <sz val="9"/>
        <color rgb="FF3F3840"/>
        <rFont val="Arial"/>
        <family val="2"/>
      </rPr>
      <t/>
    </r>
  </si>
  <si>
    <t>ANSI</t>
  </si>
  <si>
    <t>RF</t>
  </si>
  <si>
    <r>
      <rPr>
        <sz val="9"/>
        <color rgb="FF400608"/>
        <rFont val="Arial"/>
        <family val="2"/>
      </rPr>
      <t xml:space="preserve">Above </t>
    </r>
    <r>
      <rPr>
        <sz val="9"/>
        <color rgb="FF000000"/>
        <rFont val="Arial"/>
        <family val="2"/>
      </rPr>
      <t>soleplate</t>
    </r>
  </si>
  <si>
    <t>Single suction</t>
  </si>
  <si>
    <t>Enclosed</t>
  </si>
  <si>
    <r>
      <t xml:space="preserve">Dmax=133   </t>
    </r>
    <r>
      <rPr>
        <sz val="9"/>
        <color rgb="FF231D28"/>
        <rFont val="Arial"/>
        <family val="2"/>
      </rPr>
      <t xml:space="preserve">Dactual=133   </t>
    </r>
    <r>
      <rPr>
        <sz val="9"/>
        <color rgb="FF444659"/>
        <rFont val="Arial"/>
        <family val="2"/>
      </rPr>
      <t>Dmin=105</t>
    </r>
  </si>
  <si>
    <t>Dmax=133   Dactual=120   Dmin=105</t>
  </si>
  <si>
    <r>
      <rPr>
        <sz val="9"/>
        <color rgb="FF000000"/>
        <rFont val="Arial"/>
        <family val="2"/>
      </rPr>
      <t>Mechanical seal</t>
    </r>
    <r>
      <rPr>
        <sz val="9"/>
        <color rgb="FF3F3840"/>
        <rFont val="Arial"/>
        <family val="2"/>
      </rPr>
      <t/>
    </r>
  </si>
  <si>
    <t xml:space="preserve">Make:   To be Specified </t>
  </si>
  <si>
    <r>
      <t xml:space="preserve">Q=     </t>
    </r>
    <r>
      <rPr>
        <sz val="9"/>
        <color rgb="FF444659"/>
        <rFont val="Arial"/>
        <family val="2"/>
      </rPr>
      <t xml:space="preserve">l/min     </t>
    </r>
    <r>
      <rPr>
        <sz val="9"/>
        <color rgb="FF000000"/>
        <rFont val="Arial"/>
        <family val="2"/>
      </rPr>
      <t xml:space="preserve">PS =    </t>
    </r>
    <r>
      <rPr>
        <sz val="9"/>
        <color rgb="FF000000"/>
        <rFont val="Calibri"/>
        <family val="2"/>
      </rPr>
      <t>μ</t>
    </r>
    <r>
      <rPr>
        <sz val="9"/>
        <color rgb="FF000000"/>
        <rFont val="Arial"/>
        <family val="2"/>
      </rPr>
      <t xml:space="preserve">m 
</t>
    </r>
    <r>
      <rPr>
        <sz val="9"/>
        <color rgb="FF444659"/>
        <rFont val="Arial"/>
        <family val="2"/>
      </rPr>
      <t xml:space="preserve">p=      </t>
    </r>
    <r>
      <rPr>
        <sz val="9"/>
        <color rgb="FF3F3840"/>
        <rFont val="Arial"/>
        <family val="2"/>
      </rPr>
      <t xml:space="preserve">barg.     </t>
    </r>
    <r>
      <rPr>
        <sz val="9"/>
        <color rgb="FF000000"/>
        <rFont val="Arial"/>
        <family val="2"/>
      </rPr>
      <t>T=         °C</t>
    </r>
  </si>
  <si>
    <t>Line shaft</t>
  </si>
  <si>
    <r>
      <rPr>
        <sz val="9"/>
        <color rgb="FF000000"/>
        <rFont val="Arial"/>
        <family val="2"/>
      </rPr>
      <t>Pumped fluid</t>
    </r>
    <r>
      <rPr>
        <sz val="9"/>
        <color rgb="FF444659"/>
        <rFont val="Arial"/>
        <family val="2"/>
      </rPr>
      <t/>
    </r>
  </si>
  <si>
    <t>Thrust</t>
  </si>
  <si>
    <t>Oil</t>
  </si>
  <si>
    <t>Drain of can</t>
  </si>
  <si>
    <t>Vent of can</t>
  </si>
  <si>
    <t>Vent connection</t>
  </si>
  <si>
    <t>Manometer</t>
  </si>
  <si>
    <t>Connection</t>
  </si>
  <si>
    <t>External</t>
  </si>
  <si>
    <t>Driver pedestal/Head</t>
  </si>
  <si>
    <t>Flexible ,   NO Spacer</t>
  </si>
  <si>
    <t>Information</t>
  </si>
  <si>
    <t>Inlet= 2, full vacuum
Outlet= 28, full vac.</t>
  </si>
  <si>
    <t>Inlet= 110
Outlet=110</t>
  </si>
  <si>
    <t xml:space="preserve">System design gauge pressure </t>
  </si>
  <si>
    <t>(bar,g)</t>
  </si>
  <si>
    <t>System design temperature</t>
  </si>
  <si>
    <t>(kg/m.s)</t>
  </si>
  <si>
    <t>(kg/m3)</t>
  </si>
  <si>
    <t>(bar,a)</t>
  </si>
  <si>
    <t xml:space="preserve">Barometric absolute pressure </t>
  </si>
  <si>
    <t>(mbar,a)</t>
  </si>
  <si>
    <t>Ambient temperature</t>
  </si>
  <si>
    <t>(°C) (max / min)</t>
  </si>
  <si>
    <t xml:space="preserve">Relative humidity </t>
  </si>
  <si>
    <t xml:space="preserve">Location </t>
  </si>
  <si>
    <t>(Outdoor/ Indoor)</t>
  </si>
  <si>
    <r>
      <rPr>
        <sz val="9"/>
        <color rgb="FF3F3840"/>
        <rFont val="Wingdings"/>
        <charset val="2"/>
      </rPr>
      <t></t>
    </r>
    <r>
      <rPr>
        <sz val="9"/>
        <color rgb="FF3F3840"/>
        <rFont val="Arial"/>
        <family val="2"/>
      </rPr>
      <t xml:space="preserve"> Pumped </t>
    </r>
    <r>
      <rPr>
        <sz val="9"/>
        <color rgb="FF094F8C"/>
        <rFont val="Arial"/>
        <family val="2"/>
      </rPr>
      <t xml:space="preserve">fluid </t>
    </r>
    <r>
      <rPr>
        <sz val="9"/>
        <color rgb="FF3F3840"/>
        <rFont val="Arial"/>
        <family val="2"/>
      </rPr>
      <t xml:space="preserve">(When pump </t>
    </r>
    <r>
      <rPr>
        <sz val="9"/>
        <color rgb="FF9F5D0D"/>
        <rFont val="Arial"/>
        <family val="2"/>
      </rPr>
      <t xml:space="preserve">in </t>
    </r>
    <r>
      <rPr>
        <sz val="9"/>
        <color rgb="FF5C4D47"/>
        <rFont val="Arial"/>
        <family val="2"/>
      </rPr>
      <t xml:space="preserve">operation)
</t>
    </r>
    <r>
      <rPr>
        <sz val="9"/>
        <color rgb="FF5C4D47"/>
        <rFont val="Wingdings"/>
        <charset val="2"/>
      </rPr>
      <t/>
    </r>
  </si>
  <si>
    <t>  Flushing from the operating pump (When pump is not operating)</t>
  </si>
  <si>
    <r>
      <t xml:space="preserve">Flushing N° :
Q=     </t>
    </r>
    <r>
      <rPr>
        <sz val="9"/>
        <color rgb="FF444659"/>
        <rFont val="Arial"/>
        <family val="2"/>
      </rPr>
      <t xml:space="preserve">l/min     </t>
    </r>
    <r>
      <rPr>
        <sz val="9"/>
        <color rgb="FF000000"/>
        <rFont val="Arial"/>
        <family val="2"/>
      </rPr>
      <t xml:space="preserve">PS =    </t>
    </r>
    <r>
      <rPr>
        <sz val="9"/>
        <color rgb="FF000000"/>
        <rFont val="Calibri"/>
        <family val="2"/>
      </rPr>
      <t>μ</t>
    </r>
    <r>
      <rPr>
        <sz val="9"/>
        <color rgb="FF000000"/>
        <rFont val="Arial"/>
        <family val="2"/>
      </rPr>
      <t xml:space="preserve">m 
</t>
    </r>
    <r>
      <rPr>
        <sz val="9"/>
        <color rgb="FF444659"/>
        <rFont val="Arial"/>
        <family val="2"/>
      </rPr>
      <t xml:space="preserve">p=      </t>
    </r>
    <r>
      <rPr>
        <sz val="9"/>
        <color rgb="FF3F3840"/>
        <rFont val="Arial"/>
        <family val="2"/>
      </rPr>
      <t xml:space="preserve">barg.     </t>
    </r>
    <r>
      <rPr>
        <sz val="9"/>
        <color rgb="FF000000"/>
        <rFont val="Arial"/>
        <family val="2"/>
      </rPr>
      <t>T=         °C</t>
    </r>
  </si>
  <si>
    <t>Welded Steel DIN St 37.2</t>
  </si>
  <si>
    <t>Cast Steel ASTM A-216 WCB</t>
  </si>
  <si>
    <t>Stainless Steel ASTM A-743 Gr. CF8M</t>
  </si>
  <si>
    <t>ASTM A-743 Gr. CF8M</t>
  </si>
  <si>
    <t xml:space="preserve">Nominal pump torque </t>
  </si>
  <si>
    <t>Maximum required torque during starting</t>
  </si>
  <si>
    <t>Maximum required torque at run-out conditions</t>
  </si>
  <si>
    <t xml:space="preserve">Maximum torque which pump is able to withstand </t>
  </si>
  <si>
    <t>Maximum applicable transient taking into account safety</t>
  </si>
  <si>
    <t>Forces (N) Fx=   Fy=     Fz=</t>
  </si>
  <si>
    <t>Moments (N. m) Mx=  My=   Mz=</t>
  </si>
  <si>
    <t xml:space="preserve">Pump (kg)=        Motor (kg)= </t>
  </si>
  <si>
    <t xml:space="preserve">Driver pedestal/ Head (kg)=      Total (kg)=  </t>
  </si>
  <si>
    <t xml:space="preserve">Thrust Load-- Downward </t>
  </si>
  <si>
    <t>Maximum (N)</t>
  </si>
  <si>
    <t>Continous (N)</t>
  </si>
  <si>
    <r>
      <rPr>
        <b/>
        <sz val="9"/>
        <rFont val="Arial"/>
        <family val="2"/>
      </rPr>
      <t>(1)</t>
    </r>
    <r>
      <rPr>
        <sz val="9"/>
        <rFont val="Arial"/>
        <family val="2"/>
      </rPr>
      <t xml:space="preserve"> Referred to the first impeller eye . 
The pumps NPSH will be designed with a safety margin of 1 m above maximum required NPSH, whichever is larger.</t>
    </r>
  </si>
  <si>
    <t>Fluid Type</t>
  </si>
  <si>
    <t xml:space="preserve">Fluid Viscosity </t>
  </si>
  <si>
    <t xml:space="preserve">Fluid Density </t>
  </si>
  <si>
    <t xml:space="preserve">Fluid Vapor absolute pressure </t>
  </si>
  <si>
    <t>Fluid PH</t>
  </si>
  <si>
    <r>
      <t xml:space="preserve">NPSH required </t>
    </r>
    <r>
      <rPr>
        <sz val="9"/>
        <color rgb="FFFF0000"/>
        <rFont val="Arial"/>
        <family val="2"/>
      </rPr>
      <t xml:space="preserve">  </t>
    </r>
    <r>
      <rPr>
        <b/>
        <sz val="9"/>
        <color rgb="FFFF0000"/>
        <rFont val="Arial"/>
        <family val="2"/>
      </rPr>
      <t>(NOTE 1)</t>
    </r>
  </si>
  <si>
    <r>
      <t xml:space="preserve">DN </t>
    </r>
    <r>
      <rPr>
        <sz val="9"/>
        <color rgb="FF094F8C"/>
        <rFont val="Arial"/>
        <family val="2"/>
      </rPr>
      <t>400</t>
    </r>
  </si>
  <si>
    <r>
      <t xml:space="preserve">DN </t>
    </r>
    <r>
      <rPr>
        <sz val="9"/>
        <color rgb="FF522F29"/>
        <rFont val="Arial"/>
        <family val="2"/>
      </rPr>
      <t>300</t>
    </r>
  </si>
  <si>
    <t>Flange Rating</t>
  </si>
  <si>
    <t># 150</t>
  </si>
  <si>
    <t xml:space="preserve">Speed (r.p.m.) </t>
  </si>
  <si>
    <t>Operating conditions SPECIFICATION</t>
  </si>
  <si>
    <t>PUMP SECTIONAL DRAWINGS WITH MATERIAL LISTS</t>
  </si>
  <si>
    <t>WEG W22 Frame:112 M/ Mounting: P5</t>
  </si>
  <si>
    <t>Motor Available on site</t>
  </si>
  <si>
    <t>The clean drain flash tank (30LCM50 BB001) receives the fluid drained by</t>
  </si>
  <si>
    <t>headers (manifolds). The manifolds separate HP, IP and LP steam and water</t>
  </si>
  <si>
    <t>drains. The clean drain water is pumped out of the clean drain flash tank by</t>
  </si>
  <si>
    <t>vertical 1x100% clean drain pump (30LCM70 AP001) to quenched blowdown</t>
  </si>
  <si>
    <t>water collection pit.</t>
  </si>
  <si>
    <t>Clean Drain Flash Tank:</t>
  </si>
  <si>
    <t xml:space="preserve">* High liquid level in the clean drain flash tank sensed by the level transmitter </t>
  </si>
  <si>
    <t>* Clean drain pump (30LCM70 AP001) is provided with a minimum flow protection</t>
  </si>
  <si>
    <t xml:space="preserve">   using recycle lines with restriction orifice (30LCM60 BP001).</t>
  </si>
  <si>
    <t xml:space="preserve">   (30LCM50 CL001) starts the clean drain pump (30LCM70 AP001)</t>
  </si>
  <si>
    <t xml:space="preserve"> gravity or pressure during start-up through four 6” LP, CRH, HRH and HP drain</t>
  </si>
  <si>
    <t xml:space="preserve">   the clean drain pump (30LCM70 AP001), thereby protecting the pumps from cavitation.</t>
  </si>
  <si>
    <t xml:space="preserve">* Low Low liquid level sensed by the level transmitter (30LCM50 CL001) shall stop </t>
  </si>
  <si>
    <t>VS6 (suction and discharge are at same elevation) Vertical wet suction can type</t>
  </si>
  <si>
    <t>distance from Tank outlet flange to pump suction flange 1600 mm</t>
  </si>
  <si>
    <t>Tank Details</t>
  </si>
  <si>
    <t>Existing MOTOR SPECIFICATION</t>
  </si>
  <si>
    <t>Stainless Steel A276 - 420, Surface Hardness RC-30</t>
  </si>
  <si>
    <t xml:space="preserve">provide suitable Coupling </t>
  </si>
  <si>
    <t>Motor Flange Dim</t>
  </si>
  <si>
    <t>Part 1 – GENERAL</t>
  </si>
  <si>
    <t>1.1 THE REQUIREMENT</t>
  </si>
  <si>
    <t>1.2 DOCUMENT SUBMITTALS</t>
  </si>
  <si>
    <r>
      <t>1. Pumps Performance and NPSH tests – </t>
    </r>
    <r>
      <rPr>
        <b/>
        <sz val="10.5"/>
        <rFont val="Times New Roman"/>
        <family val="1"/>
      </rPr>
      <t>WITNESSED by SEPCO Engineers</t>
    </r>
  </si>
  <si>
    <r>
      <t xml:space="preserve">2. Hydrostatic Test - </t>
    </r>
    <r>
      <rPr>
        <b/>
        <sz val="11"/>
        <rFont val="Calibri"/>
        <family val="2"/>
      </rPr>
      <t>Non-Witnessed</t>
    </r>
    <r>
      <rPr>
        <sz val="11"/>
        <rFont val="Calibri"/>
        <family val="2"/>
      </rPr>
      <t xml:space="preserve"> </t>
    </r>
  </si>
  <si>
    <t>At 1,5 times the pipe system design pressure, during 30 minutes for all equipment under pressure is included. </t>
  </si>
  <si>
    <r>
      <t xml:space="preserve">4. In case pump will supplied without motor Certification that the pump horsepower demand did not exceed the rated motor hp beyond the 1.0 service rating at any point on the operational curve. Existing motor size is listed in excel file sheets named </t>
    </r>
    <r>
      <rPr>
        <b/>
        <sz val="11"/>
        <rFont val="Calibri"/>
        <family val="2"/>
      </rPr>
      <t>Motor Name Plate and Motor Flange</t>
    </r>
  </si>
  <si>
    <t>PART 2 – EXECUTION</t>
  </si>
  <si>
    <t xml:space="preserve">2.1 PUMP INSTALLATION AND COMMISSIONING  </t>
  </si>
  <si>
    <t>1. Installation of the equipment.</t>
  </si>
  <si>
    <t>2. Inspection, checking, and adjusting the equipment.</t>
  </si>
  <si>
    <t>4. Field adjustments to ensure that the equipment installation and operation comply with the manufacturer’s requirements.</t>
  </si>
  <si>
    <t>50 OR 66% of alarm limit chosen based on ISO 7913 / ISO 10816</t>
  </si>
  <si>
    <t xml:space="preserve">2.2 TRAINING  </t>
  </si>
  <si>
    <t>The training representative of the pump manufacturer shall be present at the site for three working days to provide the following training services.</t>
  </si>
  <si>
    <t>As per ISO 10816-3 Zone boundary A/B OR 50 OR 66% of alarm values whichever is less</t>
  </si>
  <si>
    <t>1.3 QUALITY ASSURANCE</t>
  </si>
  <si>
    <t>3. Vibration acceptance test: Frequency analysis of shaft vibration (in order to detect cavitation) shall be performed during the performance test. During the pump performance test, there shall be no sign of cavitation (either vibration or noise) in the full operating range of the pump from minimum continuous stable flow up to maximum flow rate within the “allowable operating region of flow”</t>
  </si>
  <si>
    <t>4.Obtain concurrent readings of motor voltage, amperage, water level, flowrate, and pump discharge head conditions at each pump rotational speed. Check each power lead to the existing motor for proper current balance.</t>
  </si>
  <si>
    <t>3. Training shall be scheduled a minimum of three weeks in advance of the first session.</t>
  </si>
  <si>
    <t>5. The Owner may videotape the training for later use with the Owner personnel</t>
  </si>
  <si>
    <t>B- The factory authorized service representative of the pump manufacturer shall be present at the site for three working days to furnish the commissioning services as follows to assure and certify proper installation, alignment, correct fit of driver fixing bolts with driver foot, measured and contract coupling fitted, lubrication, and adjustment of the equipment and readied for operation. Observe and otherwise provide the following services.</t>
  </si>
  <si>
    <r>
      <t>C-</t>
    </r>
    <r>
      <rPr>
        <sz val="7"/>
        <rFont val="Times New Roman"/>
        <family val="1"/>
      </rPr>
      <t> </t>
    </r>
    <r>
      <rPr>
        <sz val="11"/>
        <rFont val="Calibri"/>
        <family val="2"/>
      </rPr>
      <t>The following field testing shall be conducted:</t>
    </r>
  </si>
  <si>
    <r>
      <t>·</t>
    </r>
    <r>
      <rPr>
        <sz val="7"/>
        <rFont val="Times New Roman"/>
        <family val="1"/>
      </rPr>
      <t xml:space="preserve"> </t>
    </r>
    <r>
      <rPr>
        <sz val="10"/>
        <rFont val="Calibri"/>
        <family val="2"/>
      </rPr>
      <t xml:space="preserve">The pump bowl efficiency not less than 67%, </t>
    </r>
  </si>
  <si>
    <r>
      <t>·</t>
    </r>
    <r>
      <rPr>
        <sz val="7"/>
        <rFont val="Times New Roman"/>
        <family val="1"/>
      </rPr>
      <t> </t>
    </r>
    <r>
      <rPr>
        <sz val="10"/>
        <rFont val="Calibri"/>
        <family val="2"/>
      </rPr>
      <t>NPSHA shall exceed NPSHR3 by at least 1 m throughout the entire operating range, from minimum continuous stable flow up to and including rated capacity and by a minimum of 0.3m at maximum system capacity at End Of Curve (EOC),</t>
    </r>
  </si>
  <si>
    <r>
      <t>·</t>
    </r>
    <r>
      <rPr>
        <sz val="7"/>
        <rFont val="Times New Roman"/>
        <family val="1"/>
      </rPr>
      <t> </t>
    </r>
    <r>
      <rPr>
        <sz val="10"/>
        <rFont val="Calibri"/>
        <family val="2"/>
      </rPr>
      <t xml:space="preserve">MCSF shall not less than 50% of BEP flow.  </t>
    </r>
  </si>
  <si>
    <r>
      <t>·</t>
    </r>
    <r>
      <rPr>
        <sz val="7"/>
        <rFont val="Times New Roman"/>
        <family val="1"/>
      </rPr>
      <t> </t>
    </r>
    <r>
      <rPr>
        <sz val="10"/>
        <rFont val="Calibri"/>
        <family val="2"/>
      </rPr>
      <t xml:space="preserve">The pump horsepower demand did not exceed the rated motor hp beyond the 1.0 service rating at any point of operation points. </t>
    </r>
  </si>
  <si>
    <r>
      <rPr>
        <sz val="10"/>
        <rFont val="Symbol"/>
        <family val="1"/>
        <charset val="2"/>
      </rPr>
      <t>·</t>
    </r>
    <r>
      <rPr>
        <sz val="10"/>
        <rFont val="Calibri"/>
        <family val="2"/>
        <scheme val="minor"/>
      </rPr>
      <t> P</t>
    </r>
    <r>
      <rPr>
        <sz val="10"/>
        <rFont val="Calibri"/>
        <family val="2"/>
      </rPr>
      <t xml:space="preserve">rovide detailed design review submittal (shop drawings) regarding the proposed equipment, materials, components, hardware, construction, performance, operation, assembly, weight, dimensions and other technical information for review to confirm conformance to the criteria provided herein and as otherwise may be applicable. </t>
    </r>
  </si>
  <si>
    <r>
      <rPr>
        <sz val="10"/>
        <rFont val="Symbol"/>
        <family val="1"/>
        <charset val="2"/>
      </rPr>
      <t>·</t>
    </r>
    <r>
      <rPr>
        <sz val="10"/>
        <rFont val="Calibri"/>
        <family val="1"/>
        <charset val="2"/>
      </rPr>
      <t> Provide performance curves showing head, flowrate, NPSHr, efficiency, submergence, etc.</t>
    </r>
  </si>
  <si>
    <r>
      <rPr>
        <sz val="10"/>
        <rFont val="Symbol"/>
        <family val="1"/>
        <charset val="2"/>
      </rPr>
      <t>·</t>
    </r>
    <r>
      <rPr>
        <sz val="10"/>
        <rFont val="Calibri"/>
        <family val="2"/>
      </rPr>
      <t> Provide signed and dated certified factory test data reports for pressure and performance tests as given below for review prior to shipping.</t>
    </r>
  </si>
  <si>
    <r>
      <rPr>
        <sz val="10"/>
        <rFont val="Symbol"/>
        <family val="1"/>
        <charset val="2"/>
      </rPr>
      <t>·</t>
    </r>
    <r>
      <rPr>
        <sz val="10"/>
        <rFont val="Calibri"/>
        <family val="2"/>
      </rPr>
      <t> Provide detailed operation and maintenance manuals for review for the equipment with equipment summary, operational procedures, preventative maintenance procedures, parts list, approved shop drawings, safety procedures, and documentation of warranties, affidavits and certifications that may be required.</t>
    </r>
  </si>
  <si>
    <r>
      <rPr>
        <sz val="10"/>
        <rFont val="Symbol"/>
        <family val="1"/>
        <charset val="2"/>
      </rPr>
      <t>·</t>
    </r>
    <r>
      <rPr>
        <sz val="10"/>
        <rFont val="Calibri"/>
        <family val="2"/>
      </rPr>
      <t> Certify in writing proper installation, commissioning and field testing.</t>
    </r>
  </si>
  <si>
    <r>
      <rPr>
        <sz val="10"/>
        <rFont val="Symbol"/>
        <family val="1"/>
        <charset val="2"/>
      </rPr>
      <t>·</t>
    </r>
    <r>
      <rPr>
        <sz val="10"/>
        <rFont val="Calibri"/>
        <family val="2"/>
      </rPr>
      <t> Provide 18-month 100% manufacturer’s warranty from date of shipping for defective materials and workmanship.</t>
    </r>
  </si>
  <si>
    <r>
      <rPr>
        <sz val="10"/>
        <rFont val="Symbol"/>
        <family val="1"/>
        <charset val="2"/>
      </rPr>
      <t>·</t>
    </r>
    <r>
      <rPr>
        <sz val="10"/>
        <rFont val="Calibri"/>
        <family val="2"/>
      </rPr>
      <t> Provide manufacturer recommended spare parts list for review.</t>
    </r>
  </si>
  <si>
    <r>
      <rPr>
        <sz val="10"/>
        <rFont val="Symbol"/>
        <family val="1"/>
        <charset val="2"/>
      </rPr>
      <t>·</t>
    </r>
    <r>
      <rPr>
        <sz val="10"/>
        <rFont val="Calibri"/>
        <family val="2"/>
      </rPr>
      <t> Pump shall be factory tested (measurement of capacity, head, absorbed power, pump’s efficiency) according to ISO 9906 procedures or equivalent standard e.g., API 610 11th Edition, or ANSI/HI 14.6, tolerance of the measurements shall be according to ISO 9906, grade 2B, or equivalent standard e.g., API 610 11th Edition, or ANSI/HI 14.6 for the guaranteed point.</t>
    </r>
  </si>
  <si>
    <r>
      <rPr>
        <sz val="10"/>
        <rFont val="Symbol"/>
        <family val="1"/>
        <charset val="2"/>
      </rPr>
      <t>·</t>
    </r>
    <r>
      <rPr>
        <sz val="10"/>
        <rFont val="Calibri"/>
        <family val="2"/>
      </rPr>
      <t> Tests shall be performed using the complete and assembled pump bowl system.</t>
    </r>
  </si>
  <si>
    <r>
      <rPr>
        <sz val="10"/>
        <rFont val="Symbol"/>
        <family val="1"/>
        <charset val="2"/>
      </rPr>
      <t>·</t>
    </r>
    <r>
      <rPr>
        <sz val="10"/>
        <rFont val="Calibri"/>
        <family val="2"/>
      </rPr>
      <t> A minimum of five hydraulic test readings between shutoff head and 25 percent beyond the maximum indicated capacity.</t>
    </r>
  </si>
  <si>
    <r>
      <rPr>
        <sz val="10"/>
        <rFont val="Symbol"/>
        <family val="1"/>
        <charset val="2"/>
      </rPr>
      <t>·</t>
    </r>
    <r>
      <rPr>
        <sz val="10"/>
        <rFont val="Calibri"/>
        <family val="2"/>
      </rPr>
      <t> Stuffing box pressure shall be recorded during performance and NPSH tests and shall be tested at minimum submergence of the pump</t>
    </r>
  </si>
  <si>
    <r>
      <rPr>
        <sz val="10"/>
        <rFont val="Symbol"/>
        <family val="1"/>
        <charset val="2"/>
      </rPr>
      <t>·</t>
    </r>
    <r>
      <rPr>
        <sz val="10"/>
        <rFont val="Calibri"/>
        <family val="2"/>
      </rPr>
      <t xml:space="preserve"> Shop tests shall be carried out with an electric motor with </t>
    </r>
    <r>
      <rPr>
        <b/>
        <sz val="10"/>
        <rFont val="Calibri"/>
        <family val="2"/>
      </rPr>
      <t>known efficiency values</t>
    </r>
  </si>
  <si>
    <r>
      <rPr>
        <sz val="10"/>
        <rFont val="Symbol"/>
        <family val="1"/>
        <charset val="2"/>
      </rPr>
      <t>·</t>
    </r>
    <r>
      <rPr>
        <sz val="10"/>
        <rFont val="Calibri"/>
        <family val="2"/>
      </rPr>
      <t> The costs of flight tickets and a full accommodation (Hotels, Meals and local transportations) for two of SEPCO’s engineers to witness the test shall be borne by the Vendor/Supplier</t>
    </r>
  </si>
  <si>
    <r>
      <rPr>
        <sz val="10"/>
        <rFont val="Symbol"/>
        <family val="1"/>
        <charset val="2"/>
      </rPr>
      <t>·</t>
    </r>
    <r>
      <rPr>
        <sz val="10"/>
        <rFont val="Calibri"/>
        <family val="2"/>
      </rPr>
      <t> Frequency analysis of shaft vibration (in order to detect cavitation) shall be performed during the performance test. During the pump performance test, there shall be no sign of cavitation (either vibration or noise) in the full operating range of the pump from minimum continuous stable flow up to maximum flow rate within the 'allowable operating region of flow'</t>
    </r>
  </si>
  <si>
    <r>
      <t>1.</t>
    </r>
    <r>
      <rPr>
        <sz val="10"/>
        <rFont val="Times New Roman"/>
        <family val="1"/>
      </rPr>
      <t> </t>
    </r>
    <r>
      <rPr>
        <sz val="10"/>
        <rFont val="Calibri"/>
        <family val="2"/>
      </rPr>
      <t>Startup, check, and operate the pump system over its entire speed range.  Vibration shall be tested and proved within the amplitude limits recommended by the Hydraulic Institute Standards at a minimum of four pumping conditions representative of the planned operation points for the respective pump.</t>
    </r>
  </si>
  <si>
    <r>
      <rPr>
        <sz val="10"/>
        <rFont val="Symbol"/>
        <family val="1"/>
        <charset val="2"/>
      </rPr>
      <t>·</t>
    </r>
    <r>
      <rPr>
        <sz val="10"/>
        <rFont val="Calibri"/>
        <family val="2"/>
      </rPr>
      <t> The following tables summarize the mechanical acceptance criteria for the centrifugal pump, and the electrical motor</t>
    </r>
  </si>
  <si>
    <r>
      <rPr>
        <sz val="10"/>
        <rFont val="Symbol"/>
        <family val="1"/>
        <charset val="2"/>
      </rPr>
      <t>·</t>
    </r>
    <r>
      <rPr>
        <sz val="10"/>
        <rFont val="Calibri"/>
        <family val="2"/>
      </rPr>
      <t> Any stable discrete, non-synchronous vibration exceeding 20% of the allowable vibration as defined in Table above shall be cause of rejection. Any unstable non synchronous vibration shall be cause of rejection.</t>
    </r>
  </si>
  <si>
    <r>
      <t>1.</t>
    </r>
    <r>
      <rPr>
        <sz val="10"/>
        <rFont val="Times New Roman"/>
        <family val="1"/>
      </rPr>
      <t xml:space="preserve"> </t>
    </r>
    <r>
      <rPr>
        <sz val="10"/>
        <rFont val="Calibri"/>
        <family val="2"/>
      </rPr>
      <t>Instruct the Owner’s personnel in the operation and maintenance of the equipment, including step-by-step troubleshooting with necessary test equipment. Instruction shall be specific to the equipment provided.</t>
    </r>
  </si>
  <si>
    <r>
      <t>2.</t>
    </r>
    <r>
      <rPr>
        <sz val="10"/>
        <rFont val="Times New Roman"/>
        <family val="1"/>
      </rPr>
      <t> </t>
    </r>
    <r>
      <rPr>
        <sz val="10"/>
        <rFont val="Calibri"/>
        <family val="2"/>
      </rPr>
      <t>The representative shall have at least five years’ experience in training. A resume for the representative shall be submitted.</t>
    </r>
  </si>
  <si>
    <r>
      <t>4.</t>
    </r>
    <r>
      <rPr>
        <sz val="10"/>
        <rFont val="Times New Roman"/>
        <family val="1"/>
      </rPr>
      <t xml:space="preserve"> </t>
    </r>
    <r>
      <rPr>
        <sz val="10"/>
        <rFont val="Calibri"/>
        <family val="2"/>
      </rPr>
      <t>Proposed training material and a detailed outline of each lesson shall be submitted for review. Comments shall be incorporated into the material. The training materials shall remain with the trainees.</t>
    </r>
  </si>
  <si>
    <t>System descrbtion</t>
  </si>
  <si>
    <t>Tank Details and sytem photos</t>
  </si>
  <si>
    <r>
      <rPr>
        <sz val="10"/>
        <rFont val="Symbol"/>
        <family val="1"/>
        <charset val="2"/>
      </rPr>
      <t>·</t>
    </r>
    <r>
      <rPr>
        <sz val="10"/>
        <rFont val="Calibri"/>
        <family val="2"/>
      </rPr>
      <t> Due to the system configuration have a minimum flow protection using recycle line with restriction orifice 11.3 mm; Vendor/Supplier shall provide a means to determine the onset of recirculation at or near the minimum continuous stable flow during the performance test.</t>
    </r>
  </si>
  <si>
    <r>
      <t>A-</t>
    </r>
    <r>
      <rPr>
        <sz val="7"/>
        <rFont val="Times New Roman"/>
        <family val="1"/>
      </rPr>
      <t> </t>
    </r>
    <r>
      <rPr>
        <sz val="11"/>
        <rFont val="Calibri"/>
        <family val="2"/>
      </rPr>
      <t xml:space="preserve">Pump equipment will be field assembled and installed as part of this work, and these costs shall be included in the Vendor/Supplier scope or pricing. </t>
    </r>
  </si>
  <si>
    <t>2. Pump performance evaluation: The analysis of the guarantee point(s) shall be done through the capture of three (3) test points (one at the rated flow, one at the normal flow and one at the MCF. Where no permanent flow instruments available at site, Vendor/Supplier shall make necessary arrangements (such as clamp type ultrasonic flow meters to avoid modifications at site).</t>
  </si>
  <si>
    <r>
      <t xml:space="preserve">3. Start-up and field testing for proper operation, </t>
    </r>
    <r>
      <rPr>
        <b/>
        <sz val="10"/>
        <rFont val="Calibri"/>
        <family val="2"/>
      </rPr>
      <t>and protection system.</t>
    </r>
  </si>
  <si>
    <t xml:space="preserve">Centrifugal pump Radial Vibrations 
(μm pk to pk unfiltered) :
</t>
  </si>
  <si>
    <t xml:space="preserve">Electric motor Radial vibrations 
(μm pk to pk unfiltered):
</t>
  </si>
  <si>
    <t>The charges for third party inspection will be borne by the Vendor/Supplier.</t>
  </si>
  <si>
    <t xml:space="preserve">3. Material Certificates acc. EN 10204 type 3.1 </t>
  </si>
  <si>
    <r>
      <t>shall be provided for pump main parts (</t>
    </r>
    <r>
      <rPr>
        <b/>
        <sz val="10"/>
        <rFont val="Calibri"/>
        <family val="2"/>
      </rPr>
      <t>Rotating components (shaft, impeller, sleeves etc.), Shaft seals, Diffusers and other static metallic parts inside the pump</t>
    </r>
    <r>
      <rPr>
        <sz val="10"/>
        <rFont val="Calibri"/>
        <family val="2"/>
      </rPr>
      <t xml:space="preserve">), </t>
    </r>
  </si>
  <si>
    <t>Water chemistry of Combined Cycle Power Plants</t>
  </si>
  <si>
    <r>
      <t xml:space="preserve">amonia is used to control PH range </t>
    </r>
    <r>
      <rPr>
        <sz val="9"/>
        <color rgb="FFFF0000"/>
        <rFont val="Arial"/>
        <family val="2"/>
      </rPr>
      <t>(9-10)</t>
    </r>
    <r>
      <rPr>
        <sz val="9"/>
        <color rgb="FF000000"/>
        <rFont val="Arial"/>
        <family val="2"/>
      </rPr>
      <t xml:space="preserve">
and sometime an oxygen scavenger (carbohydrazined) used if feedwater oxygen concentration is above 10 ppb</t>
    </r>
  </si>
  <si>
    <t>8-10</t>
  </si>
  <si>
    <t>TBD</t>
  </si>
  <si>
    <r>
      <t>1.</t>
    </r>
    <r>
      <rPr>
        <b/>
        <sz val="7"/>
        <rFont val="Times New Roman"/>
        <family val="1"/>
      </rPr>
      <t> </t>
    </r>
    <r>
      <rPr>
        <b/>
        <sz val="11"/>
        <rFont val="Calibri"/>
        <family val="2"/>
      </rPr>
      <t>Supply new VS6 vertical pump with suitable coupling (with/without Motor) as attached Specification, most of critical points:</t>
    </r>
  </si>
  <si>
    <r>
      <t>VERTICAL WET SUCTION CAN TYPE PUMP, with suitable coupling, With/</t>
    </r>
    <r>
      <rPr>
        <b/>
        <sz val="10"/>
        <color rgb="FFFF0000"/>
        <rFont val="Arial"/>
        <family val="2"/>
      </rPr>
      <t>Without Motor</t>
    </r>
  </si>
  <si>
    <t>gpm/feet</t>
  </si>
  <si>
    <t>m3/hr /m</t>
  </si>
  <si>
    <t>l/s /m</t>
  </si>
  <si>
    <t>m3/s m</t>
  </si>
  <si>
    <r>
      <t xml:space="preserve">· </t>
    </r>
    <r>
      <rPr>
        <sz val="11"/>
        <rFont val="Calibri"/>
        <family val="2"/>
      </rPr>
      <t>S</t>
    </r>
    <r>
      <rPr>
        <sz val="10"/>
        <rFont val="Calibri"/>
        <family val="2"/>
      </rPr>
      <t xml:space="preserve">uction Specific Speeds at BEP shall not exceed 12,800 (m3/h, r/min, meters), </t>
    </r>
    <r>
      <rPr>
        <sz val="10"/>
        <rFont val="Symbol"/>
        <family val="1"/>
        <charset val="2"/>
      </rPr>
      <t xml:space="preserve">11,000 </t>
    </r>
    <r>
      <rPr>
        <sz val="10"/>
        <rFont val="Calibri"/>
        <family val="2"/>
        <scheme val="minor"/>
      </rPr>
      <t>(GPM,r/min, feet)</t>
    </r>
  </si>
  <si>
    <t>2. Study the intended application and operation of the pump system, to replace the VS6 pump with other possible options such as employing booster plus main pump etc. and recommend the possible option which best satisfy the indicated requirements techno-economically.</t>
  </si>
  <si>
    <t>Notes from Orginal Manufacturere of old Pump</t>
  </si>
  <si>
    <r>
      <rPr>
        <b/>
        <i/>
        <sz val="10"/>
        <color rgb="FFFF0000"/>
        <rFont val="Arial"/>
        <family val="2"/>
      </rPr>
      <t>QUOTE</t>
    </r>
    <r>
      <rPr>
        <sz val="10"/>
        <rFont val="Arial"/>
        <family val="2"/>
      </rPr>
      <t xml:space="preserve">
we have checked the details that you have sent us regarding pump operation. According to the operating conditions described seems that the pump is fed by a vessel that its temperature is 100 deg.C in Atmospheric pressure. This means that the water is in boiling condition and that there is a lot of Vapor Gas- phase Dissolved within the water phase and therefore although NPSHa of the installation is adequate for the existing pump the problem occurs due to the Gas Phase. There is a static head available created by the difference of the Vessel level to the pump inlet plus the pump’s can length but this Head cannot remove from the already dissolved Vapor Gas Phase. In order this pump to be able to operate satisfactory the dissolved Gas should be less than 10%, from the information sent we suspect that this percentage is much higher and consequently the result is to have symptoms similar to cavitation. 
When originally quoted this pump the information given was that Temperature would be 50deg.C (normal) and pressure 147 mbar, in this condition the fluid in the Vessel would be still in water phase (below boiling point) and there would not be a problem for the pump to operate. There was a mention for 100 deg.C as max temperature but this was mentioned as some extreme case and there was no mention for the pressure at this temperature  (we considered that customer would assure adequate pressure in order to avoid boiling conditions). 
So our suggestion would be to change the pump type from Centrifugal Can type to a Side Channel pump, the reason is because the side channel pump has the ability to operate well with ~50% dissolved gas phase. From the information we get from below drawing (and photo) if install a side channel pump with its suction nozzle at the level of the existing pump the NPSHa will be ~1.5m (at least) 
</t>
    </r>
    <r>
      <rPr>
        <b/>
        <i/>
        <sz val="10"/>
        <color rgb="FFFF0000"/>
        <rFont val="Arial"/>
        <family val="2"/>
      </rPr>
      <t>UNQUOTE</t>
    </r>
  </si>
  <si>
    <t>Scope of work are the lowest price for one of the below 2 options.</t>
  </si>
  <si>
    <r>
      <t xml:space="preserve">1. Supply, install, and commission a replacement pump. </t>
    </r>
    <r>
      <rPr>
        <b/>
        <sz val="11"/>
        <rFont val="Calibri"/>
        <family val="2"/>
      </rPr>
      <t>or</t>
    </r>
  </si>
  <si>
    <t>PID and ISO DWG in attched File</t>
  </si>
  <si>
    <r>
      <t>2.</t>
    </r>
    <r>
      <rPr>
        <b/>
        <sz val="7"/>
        <rFont val="Times New Roman"/>
        <family val="1"/>
      </rPr>
      <t> </t>
    </r>
    <r>
      <rPr>
        <b/>
        <sz val="11"/>
        <rFont val="Calibri"/>
        <family val="2"/>
      </rPr>
      <t>Study the intended application and operation of the pump system, to replace the VS6 pump with other possible options such as employing booster plus main pump etc. and recommend the possible option which best satisfy the indicated requirements techno-economically</t>
    </r>
  </si>
  <si>
    <r>
      <rPr>
        <sz val="10"/>
        <rFont val="Symbol"/>
        <family val="1"/>
        <charset val="2"/>
      </rPr>
      <t>·</t>
    </r>
    <r>
      <rPr>
        <sz val="10"/>
        <rFont val="Calibri"/>
        <family val="2"/>
        <scheme val="minor"/>
      </rPr>
      <t xml:space="preserve"> The minimum efficiency index (MEI) </t>
    </r>
    <r>
      <rPr>
        <sz val="10"/>
        <rFont val="Calibri"/>
        <family val="1"/>
        <charset val="2"/>
        <scheme val="minor"/>
      </rPr>
      <t>≥ 0.70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</si>
</sst>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8">
    <font>
      <sz val="10"/>
      <name val="Arial"/>
    </font>
    <font>
      <sz val="6"/>
      <color rgb="FF444659"/>
      <name val="Arial"/>
      <family val="2"/>
    </font>
    <font>
      <b/>
      <sz val="10"/>
      <color rgb="FF000000"/>
      <name val="Arial"/>
      <family val="2"/>
    </font>
    <font>
      <b/>
      <sz val="12"/>
      <color rgb="FF000000"/>
      <name val="Arial"/>
      <family val="2"/>
    </font>
    <font>
      <b/>
      <sz val="9"/>
      <color rgb="FF000000"/>
      <name val="Arial"/>
      <family val="2"/>
    </font>
    <font>
      <u/>
      <sz val="9"/>
      <color rgb="FF000000"/>
      <name val="Arial"/>
      <family val="2"/>
    </font>
    <font>
      <sz val="9"/>
      <color rgb="FF000000"/>
      <name val="Arial"/>
      <family val="2"/>
    </font>
    <font>
      <b/>
      <u/>
      <sz val="9"/>
      <color rgb="FF000000"/>
      <name val="Arial"/>
      <family val="2"/>
    </font>
    <font>
      <sz val="9"/>
      <name val="Arial"/>
      <family val="2"/>
    </font>
    <font>
      <vertAlign val="superscript"/>
      <sz val="9"/>
      <color rgb="FF000000"/>
      <name val="Arial"/>
      <family val="2"/>
    </font>
    <font>
      <sz val="9"/>
      <color rgb="FF231D28"/>
      <name val="Arial"/>
      <family val="2"/>
    </font>
    <font>
      <b/>
      <sz val="9"/>
      <color rgb="FF3F3840"/>
      <name val="Arial"/>
      <family val="2"/>
    </font>
    <font>
      <sz val="9"/>
      <color rgb="FF3F3840"/>
      <name val="Arial"/>
      <family val="2"/>
    </font>
    <font>
      <sz val="9"/>
      <color rgb="FF400608"/>
      <name val="Arial"/>
      <family val="2"/>
    </font>
    <font>
      <sz val="9"/>
      <color rgb="FF362528"/>
      <name val="Arial"/>
      <family val="2"/>
    </font>
    <font>
      <sz val="9"/>
      <color rgb="FF082161"/>
      <name val="Arial"/>
      <family val="2"/>
    </font>
    <font>
      <sz val="9"/>
      <color rgb="FF5C4D47"/>
      <name val="Arial"/>
      <family val="2"/>
    </font>
    <font>
      <sz val="9"/>
      <color rgb="FF2F5279"/>
      <name val="Arial"/>
      <family val="2"/>
    </font>
    <font>
      <sz val="9"/>
      <color rgb="FF094F8C"/>
      <name val="Arial"/>
      <family val="2"/>
    </font>
    <font>
      <sz val="9"/>
      <color rgb="FF19223B"/>
      <name val="Arial"/>
      <family val="2"/>
    </font>
    <font>
      <sz val="9"/>
      <color rgb="FF9F5D0D"/>
      <name val="Arial"/>
      <family val="2"/>
    </font>
    <font>
      <sz val="9"/>
      <color rgb="FF724D2F"/>
      <name val="Arial"/>
      <family val="2"/>
    </font>
    <font>
      <sz val="9"/>
      <color rgb="FF522F29"/>
      <name val="Arial"/>
      <family val="2"/>
    </font>
    <font>
      <sz val="9"/>
      <color rgb="FF2C3A55"/>
      <name val="Arial"/>
      <family val="2"/>
    </font>
    <font>
      <sz val="9"/>
      <color rgb="FF444659"/>
      <name val="Arial"/>
      <family val="2"/>
    </font>
    <font>
      <sz val="9"/>
      <color rgb="FF5B2B14"/>
      <name val="Arial"/>
      <family val="2"/>
    </font>
    <font>
      <b/>
      <sz val="9"/>
      <color rgb="FF231D28"/>
      <name val="Arial"/>
      <family val="2"/>
    </font>
    <font>
      <sz val="9"/>
      <color rgb="FF01243D"/>
      <name val="Arial"/>
      <family val="2"/>
    </font>
    <font>
      <b/>
      <sz val="9"/>
      <name val="Arial"/>
      <family val="2"/>
    </font>
    <font>
      <vertAlign val="superscript"/>
      <sz val="9"/>
      <name val="Arial"/>
      <family val="2"/>
    </font>
    <font>
      <sz val="9"/>
      <color rgb="FFFF0000"/>
      <name val="Arial"/>
      <family val="2"/>
    </font>
    <font>
      <b/>
      <sz val="9"/>
      <color rgb="FFFF0000"/>
      <name val="Arial"/>
      <family val="2"/>
    </font>
    <font>
      <sz val="9"/>
      <color rgb="FF5C4D47"/>
      <name val="Wingdings"/>
      <charset val="2"/>
    </font>
    <font>
      <sz val="9"/>
      <color rgb="FF3F3840"/>
      <name val="Wingdings"/>
      <charset val="2"/>
    </font>
    <font>
      <sz val="9"/>
      <color rgb="FF000000"/>
      <name val="Calibri"/>
      <family val="2"/>
    </font>
    <font>
      <b/>
      <sz val="10"/>
      <color rgb="FFFF0000"/>
      <name val="Arial"/>
      <family val="2"/>
    </font>
    <font>
      <b/>
      <sz val="10"/>
      <name val="Arial"/>
      <family val="2"/>
    </font>
    <font>
      <sz val="12"/>
      <color rgb="FF000000"/>
      <name val="Arial"/>
      <family val="2"/>
    </font>
    <font>
      <b/>
      <sz val="12"/>
      <color rgb="FF000000"/>
      <name val="Helvetica-Bold"/>
    </font>
    <font>
      <sz val="12"/>
      <color rgb="FF000000"/>
      <name val="Helvetica"/>
    </font>
    <font>
      <sz val="12"/>
      <name val="Times New Roman"/>
      <family val="1"/>
    </font>
    <font>
      <sz val="11"/>
      <name val="Calibri"/>
      <family val="2"/>
    </font>
    <font>
      <sz val="10"/>
      <name val="Arial"/>
      <family val="2"/>
    </font>
    <font>
      <b/>
      <sz val="11"/>
      <name val="Calibri"/>
      <family val="2"/>
    </font>
    <font>
      <b/>
      <sz val="7"/>
      <name val="Times New Roman"/>
      <family val="1"/>
    </font>
    <font>
      <sz val="11"/>
      <color rgb="FFFF0000"/>
      <name val="Calibri"/>
      <family val="2"/>
    </font>
    <font>
      <b/>
      <sz val="10.5"/>
      <name val="Times New Roman"/>
      <family val="1"/>
    </font>
    <font>
      <sz val="7"/>
      <name val="Times New Roman"/>
      <family val="1"/>
    </font>
    <font>
      <b/>
      <sz val="11"/>
      <color rgb="FF000000"/>
      <name val="Calibri"/>
      <family val="2"/>
    </font>
    <font>
      <sz val="10"/>
      <name val="Symbol"/>
      <family val="1"/>
      <charset val="2"/>
    </font>
    <font>
      <sz val="10"/>
      <name val="Calibri"/>
      <family val="2"/>
    </font>
    <font>
      <sz val="10"/>
      <name val="Calibri"/>
      <family val="2"/>
      <scheme val="minor"/>
    </font>
    <font>
      <sz val="10"/>
      <name val="Calibri"/>
      <family val="1"/>
      <charset val="2"/>
    </font>
    <font>
      <b/>
      <sz val="10"/>
      <name val="Calibri"/>
      <family val="2"/>
    </font>
    <font>
      <sz val="10"/>
      <name val="Times New Roman"/>
      <family val="1"/>
    </font>
    <font>
      <i/>
      <sz val="9"/>
      <color rgb="FFFF0000"/>
      <name val="Arial"/>
      <family val="2"/>
    </font>
    <font>
      <b/>
      <i/>
      <sz val="10"/>
      <color rgb="FFFF0000"/>
      <name val="Arial"/>
      <family val="2"/>
    </font>
    <font>
      <sz val="10"/>
      <name val="Calibri"/>
      <family val="1"/>
      <charset val="2"/>
      <scheme val="minor"/>
    </font>
  </fonts>
  <fills count="4">
    <fill>
      <patternFill patternType="none"/>
    </fill>
    <fill>
      <patternFill patternType="gray125"/>
    </fill>
    <fill>
      <patternFill patternType="solid">
        <fgColor rgb="FFFFFF00"/>
        <bgColor indexed="64"/>
      </patternFill>
    </fill>
    <fill>
      <patternFill patternType="solid">
        <fgColor rgb="FFFF0000"/>
        <bgColor indexed="64"/>
      </patternFill>
    </fill>
  </fills>
  <borders count="46">
    <border>
      <left/>
      <right/>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diagonal/>
    </border>
    <border>
      <left/>
      <right/>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diagonal/>
    </border>
    <border>
      <left/>
      <right/>
      <top/>
      <bottom style="medium">
        <color auto="1"/>
      </bottom>
      <diagonal/>
    </border>
  </borders>
  <cellStyleXfs count="1">
    <xf numFmtId="0" fontId="0" fillId="0" borderId="0"/>
  </cellStyleXfs>
  <cellXfs count="204">
    <xf numFmtId="0" fontId="0" fillId="0" borderId="0" xfId="0"/>
    <xf numFmtId="0" fontId="4" fillId="0" borderId="7" xfId="0" applyFont="1" applyBorder="1" applyAlignment="1">
      <alignment vertical="top"/>
    </xf>
    <xf numFmtId="0" fontId="4" fillId="0" borderId="8" xfId="0" applyFont="1" applyBorder="1" applyAlignment="1">
      <alignment vertical="top"/>
    </xf>
    <xf numFmtId="0" fontId="2" fillId="0" borderId="7" xfId="0" applyFont="1" applyBorder="1" applyAlignment="1">
      <alignment vertical="top"/>
    </xf>
    <xf numFmtId="0" fontId="1" fillId="0" borderId="44" xfId="0" applyFont="1" applyBorder="1" applyAlignment="1">
      <alignment horizontal="justify" vertical="top"/>
    </xf>
    <xf numFmtId="0" fontId="6" fillId="0" borderId="10" xfId="0" applyFont="1" applyBorder="1" applyAlignment="1">
      <alignment horizontal="left" vertical="center"/>
    </xf>
    <xf numFmtId="0" fontId="8" fillId="0" borderId="11" xfId="0" applyFont="1" applyBorder="1" applyAlignment="1">
      <alignment horizontal="left" vertical="top"/>
    </xf>
    <xf numFmtId="0" fontId="6" fillId="0" borderId="6" xfId="0" applyFont="1" applyBorder="1" applyAlignment="1">
      <alignment horizontal="center" vertical="center"/>
    </xf>
    <xf numFmtId="0" fontId="6" fillId="0" borderId="12" xfId="0" applyFont="1" applyBorder="1" applyAlignment="1">
      <alignment horizontal="justify" vertical="center"/>
    </xf>
    <xf numFmtId="1" fontId="4" fillId="0" borderId="5" xfId="0" applyNumberFormat="1" applyFont="1" applyBorder="1" applyAlignment="1">
      <alignment horizontal="center"/>
    </xf>
    <xf numFmtId="1" fontId="6" fillId="0" borderId="13" xfId="0" applyNumberFormat="1" applyFont="1" applyBorder="1" applyAlignment="1">
      <alignment horizontal="center" vertical="center"/>
    </xf>
    <xf numFmtId="0" fontId="6" fillId="0" borderId="14" xfId="0" applyFont="1" applyBorder="1" applyAlignment="1">
      <alignment horizontal="justify" vertical="top"/>
    </xf>
    <xf numFmtId="2" fontId="6" fillId="0" borderId="15" xfId="0" applyNumberFormat="1" applyFont="1" applyBorder="1" applyAlignment="1">
      <alignment horizontal="center" vertical="top"/>
    </xf>
    <xf numFmtId="1" fontId="6" fillId="0" borderId="16" xfId="0" applyNumberFormat="1" applyFont="1" applyBorder="1" applyAlignment="1">
      <alignment horizontal="center" vertical="top"/>
    </xf>
    <xf numFmtId="164" fontId="6" fillId="0" borderId="17" xfId="0" applyNumberFormat="1" applyFont="1" applyBorder="1" applyAlignment="1">
      <alignment horizontal="center" vertical="top"/>
    </xf>
    <xf numFmtId="0" fontId="8" fillId="0" borderId="3" xfId="0" applyFont="1" applyBorder="1" applyAlignment="1">
      <alignment horizontal="left" vertical="top" indent="1"/>
    </xf>
    <xf numFmtId="0" fontId="8" fillId="0" borderId="4" xfId="0" applyFont="1" applyBorder="1" applyAlignment="1">
      <alignment horizontal="left" vertical="top" indent="2"/>
    </xf>
    <xf numFmtId="0" fontId="6" fillId="0" borderId="18" xfId="0" applyFont="1" applyBorder="1" applyAlignment="1">
      <alignment horizontal="justify"/>
    </xf>
    <xf numFmtId="0" fontId="6" fillId="0" borderId="19" xfId="0" applyFont="1" applyBorder="1" applyAlignment="1">
      <alignment horizontal="justify" vertical="center" wrapText="1"/>
    </xf>
    <xf numFmtId="2" fontId="6" fillId="0" borderId="20" xfId="0" applyNumberFormat="1" applyFont="1" applyBorder="1" applyAlignment="1">
      <alignment horizontal="center" vertical="center"/>
    </xf>
    <xf numFmtId="164" fontId="4" fillId="0" borderId="21" xfId="0" applyNumberFormat="1" applyFont="1" applyBorder="1" applyAlignment="1">
      <alignment horizontal="center" vertical="center"/>
    </xf>
    <xf numFmtId="164" fontId="6" fillId="0" borderId="22" xfId="0" applyNumberFormat="1" applyFont="1" applyBorder="1" applyAlignment="1">
      <alignment horizontal="center" vertical="center"/>
    </xf>
    <xf numFmtId="0" fontId="8" fillId="0" borderId="0" xfId="0" applyFont="1"/>
    <xf numFmtId="0" fontId="6" fillId="0" borderId="26" xfId="0" applyFont="1" applyBorder="1" applyAlignment="1">
      <alignment horizontal="left"/>
    </xf>
    <xf numFmtId="0" fontId="6" fillId="0" borderId="39" xfId="0" applyFont="1" applyBorder="1" applyAlignment="1">
      <alignment horizontal="left" vertical="top"/>
    </xf>
    <xf numFmtId="0" fontId="8" fillId="0" borderId="43" xfId="0" applyFont="1" applyBorder="1" applyAlignment="1">
      <alignment horizontal="justify" vertical="top"/>
    </xf>
    <xf numFmtId="0" fontId="8" fillId="0" borderId="43" xfId="0" applyFont="1" applyBorder="1" applyAlignment="1">
      <alignment horizontal="left" vertical="top"/>
    </xf>
    <xf numFmtId="0" fontId="6" fillId="0" borderId="40" xfId="0" applyFont="1" applyBorder="1" applyAlignment="1">
      <alignment vertical="top"/>
    </xf>
    <xf numFmtId="0" fontId="6" fillId="0" borderId="42" xfId="0" applyFont="1" applyBorder="1" applyAlignment="1">
      <alignment vertical="top"/>
    </xf>
    <xf numFmtId="0" fontId="6" fillId="0" borderId="40" xfId="0" applyFont="1" applyBorder="1"/>
    <xf numFmtId="0" fontId="6" fillId="0" borderId="40" xfId="0" applyFont="1" applyBorder="1" applyAlignment="1">
      <alignment vertical="center"/>
    </xf>
    <xf numFmtId="0" fontId="4" fillId="0" borderId="40" xfId="0" applyFont="1" applyBorder="1" applyAlignment="1">
      <alignment vertical="center"/>
    </xf>
    <xf numFmtId="0" fontId="4" fillId="0" borderId="42" xfId="0" applyFont="1" applyBorder="1" applyAlignment="1">
      <alignment vertical="top"/>
    </xf>
    <xf numFmtId="1" fontId="6" fillId="0" borderId="40" xfId="0" applyNumberFormat="1" applyFont="1" applyBorder="1"/>
    <xf numFmtId="0" fontId="6" fillId="0" borderId="43" xfId="0" applyFont="1" applyBorder="1" applyAlignment="1">
      <alignment horizontal="justify" vertical="center"/>
    </xf>
    <xf numFmtId="0" fontId="6" fillId="0" borderId="43" xfId="0" applyFont="1" applyBorder="1" applyAlignment="1">
      <alignment horizontal="justify" vertical="top"/>
    </xf>
    <xf numFmtId="0" fontId="6" fillId="0" borderId="43" xfId="0" applyFont="1" applyBorder="1" applyAlignment="1">
      <alignment horizontal="justify"/>
    </xf>
    <xf numFmtId="0" fontId="6" fillId="0" borderId="43" xfId="0" applyFont="1" applyBorder="1" applyAlignment="1">
      <alignment horizontal="justify" vertical="center" wrapText="1"/>
    </xf>
    <xf numFmtId="0" fontId="15" fillId="0" borderId="25" xfId="0" applyFont="1" applyBorder="1" applyAlignment="1">
      <alignment horizontal="justify" vertical="top" wrapText="1"/>
    </xf>
    <xf numFmtId="0" fontId="12" fillId="0" borderId="40" xfId="0" applyFont="1" applyBorder="1" applyAlignment="1">
      <alignment vertical="center"/>
    </xf>
    <xf numFmtId="0" fontId="19" fillId="0" borderId="40" xfId="0" applyFont="1" applyBorder="1" applyAlignment="1">
      <alignment vertical="center"/>
    </xf>
    <xf numFmtId="0" fontId="13" fillId="0" borderId="40" xfId="0" applyFont="1" applyBorder="1" applyAlignment="1">
      <alignment vertical="center"/>
    </xf>
    <xf numFmtId="0" fontId="14" fillId="0" borderId="40" xfId="0" applyFont="1" applyBorder="1" applyAlignment="1">
      <alignment vertical="center"/>
    </xf>
    <xf numFmtId="0" fontId="12" fillId="0" borderId="40" xfId="0" applyFont="1" applyBorder="1" applyAlignment="1">
      <alignment vertical="top" wrapText="1"/>
    </xf>
    <xf numFmtId="0" fontId="6" fillId="0" borderId="9" xfId="0" applyFont="1" applyBorder="1" applyAlignment="1">
      <alignment horizontal="left"/>
    </xf>
    <xf numFmtId="0" fontId="6" fillId="0" borderId="1" xfId="0" applyFont="1" applyBorder="1" applyAlignment="1">
      <alignment horizontal="left" vertical="top"/>
    </xf>
    <xf numFmtId="0" fontId="22" fillId="0" borderId="40" xfId="0" applyFont="1" applyBorder="1"/>
    <xf numFmtId="0" fontId="12" fillId="0" borderId="41" xfId="0" applyFont="1" applyBorder="1" applyAlignment="1">
      <alignment vertical="top" wrapText="1"/>
    </xf>
    <xf numFmtId="0" fontId="19" fillId="0" borderId="35" xfId="0" applyFont="1" applyBorder="1" applyAlignment="1">
      <alignment vertical="center"/>
    </xf>
    <xf numFmtId="0" fontId="27" fillId="0" borderId="40" xfId="0" applyFont="1" applyBorder="1" applyAlignment="1">
      <alignment vertical="center"/>
    </xf>
    <xf numFmtId="0" fontId="8" fillId="0" borderId="40" xfId="0" applyFont="1" applyBorder="1" applyAlignment="1">
      <alignment vertical="top"/>
    </xf>
    <xf numFmtId="0" fontId="8" fillId="0" borderId="42" xfId="0" applyFont="1" applyBorder="1" applyAlignment="1">
      <alignment vertical="top"/>
    </xf>
    <xf numFmtId="0" fontId="8" fillId="0" borderId="37" xfId="0" applyFont="1" applyBorder="1" applyAlignment="1">
      <alignment vertical="top" wrapText="1"/>
    </xf>
    <xf numFmtId="0" fontId="8" fillId="0" borderId="32" xfId="0" applyFont="1" applyBorder="1" applyAlignment="1">
      <alignment vertical="top" wrapText="1"/>
    </xf>
    <xf numFmtId="0" fontId="8" fillId="0" borderId="38" xfId="0" applyFont="1" applyBorder="1" applyAlignment="1">
      <alignment vertical="top" wrapText="1"/>
    </xf>
    <xf numFmtId="0" fontId="4" fillId="2" borderId="40" xfId="0" applyFont="1" applyFill="1" applyBorder="1" applyAlignment="1">
      <alignment vertical="top"/>
    </xf>
    <xf numFmtId="0" fontId="6" fillId="2" borderId="40" xfId="0" applyFont="1" applyFill="1" applyBorder="1" applyAlignment="1">
      <alignment vertical="top"/>
    </xf>
    <xf numFmtId="0" fontId="6" fillId="2" borderId="2" xfId="0" applyFont="1" applyFill="1" applyBorder="1" applyAlignment="1">
      <alignment horizontal="center" vertical="top"/>
    </xf>
    <xf numFmtId="0" fontId="6" fillId="0" borderId="43" xfId="0" applyFont="1" applyBorder="1" applyAlignment="1">
      <alignment vertical="center"/>
    </xf>
    <xf numFmtId="0" fontId="8" fillId="0" borderId="45" xfId="0" applyFont="1" applyBorder="1"/>
    <xf numFmtId="0" fontId="36" fillId="0" borderId="0" xfId="0" applyFont="1"/>
    <xf numFmtId="0" fontId="3" fillId="0" borderId="0" xfId="0" applyFont="1"/>
    <xf numFmtId="0" fontId="5" fillId="0" borderId="42" xfId="0" applyFont="1" applyBorder="1" applyAlignment="1">
      <alignment vertical="top"/>
    </xf>
    <xf numFmtId="0" fontId="5" fillId="0" borderId="43" xfId="0" applyFont="1" applyBorder="1" applyAlignment="1">
      <alignment vertical="top"/>
    </xf>
    <xf numFmtId="0" fontId="6" fillId="0" borderId="43" xfId="0" applyFont="1" applyBorder="1" applyAlignment="1">
      <alignment vertical="top"/>
    </xf>
    <xf numFmtId="0" fontId="38" fillId="0" borderId="0" xfId="0" applyFont="1"/>
    <xf numFmtId="0" fontId="39" fillId="0" borderId="0" xfId="0" applyFont="1"/>
    <xf numFmtId="0" fontId="37" fillId="0" borderId="0" xfId="0" applyFont="1"/>
    <xf numFmtId="0" fontId="40" fillId="0" borderId="0" xfId="0" applyFont="1"/>
    <xf numFmtId="0" fontId="0" fillId="2" borderId="0" xfId="0" applyFill="1"/>
    <xf numFmtId="0" fontId="36" fillId="2" borderId="0" xfId="0" applyFont="1" applyFill="1"/>
    <xf numFmtId="0" fontId="31" fillId="2" borderId="8" xfId="0" applyFont="1" applyFill="1" applyBorder="1" applyAlignment="1">
      <alignment vertical="top"/>
    </xf>
    <xf numFmtId="1" fontId="6" fillId="3" borderId="13" xfId="0" applyNumberFormat="1" applyFont="1" applyFill="1" applyBorder="1" applyAlignment="1">
      <alignment horizontal="center" vertical="center"/>
    </xf>
    <xf numFmtId="164" fontId="4" fillId="3" borderId="21" xfId="0" applyNumberFormat="1" applyFont="1" applyFill="1" applyBorder="1" applyAlignment="1">
      <alignment horizontal="center" vertical="center"/>
    </xf>
    <xf numFmtId="0" fontId="41" fillId="0" borderId="0" xfId="0" applyFont="1" applyAlignment="1">
      <alignment vertical="center"/>
    </xf>
    <xf numFmtId="0" fontId="40" fillId="0" borderId="0" xfId="0" applyFont="1" applyAlignment="1">
      <alignment vertical="center"/>
    </xf>
    <xf numFmtId="0" fontId="0" fillId="0" borderId="0" xfId="0" applyAlignment="1">
      <alignment horizontal="left" vertical="center" indent="2"/>
    </xf>
    <xf numFmtId="0" fontId="45" fillId="0" borderId="0" xfId="0" applyFont="1" applyAlignment="1">
      <alignment horizontal="left" vertical="center" indent="4" readingOrder="1"/>
    </xf>
    <xf numFmtId="0" fontId="41" fillId="0" borderId="0" xfId="0" applyFont="1" applyAlignment="1">
      <alignment horizontal="left" vertical="center" wrapText="1" indent="1" readingOrder="1"/>
    </xf>
    <xf numFmtId="0" fontId="43" fillId="0" borderId="0" xfId="0" applyFont="1" applyAlignment="1">
      <alignment horizontal="left" vertical="top" wrapText="1" indent="1" readingOrder="1"/>
    </xf>
    <xf numFmtId="0" fontId="50" fillId="0" borderId="0" xfId="0" applyFont="1" applyAlignment="1">
      <alignment horizontal="left" vertical="center" wrapText="1" readingOrder="1"/>
    </xf>
    <xf numFmtId="0" fontId="42" fillId="0" borderId="0" xfId="0" applyFont="1"/>
    <xf numFmtId="0" fontId="6" fillId="0" borderId="40" xfId="0" applyFont="1" applyBorder="1" applyAlignment="1">
      <alignment vertical="top" wrapText="1"/>
    </xf>
    <xf numFmtId="0" fontId="48" fillId="0" borderId="43" xfId="0" applyFont="1" applyBorder="1" applyAlignment="1">
      <alignment horizontal="left" vertical="top" wrapText="1" indent="3" readingOrder="1"/>
    </xf>
    <xf numFmtId="0" fontId="30" fillId="0" borderId="40" xfId="0" applyFont="1" applyBorder="1"/>
    <xf numFmtId="0" fontId="30" fillId="0" borderId="40" xfId="0" applyFont="1" applyBorder="1" applyAlignment="1">
      <alignment vertical="center"/>
    </xf>
    <xf numFmtId="0" fontId="6" fillId="0" borderId="40" xfId="0" applyFont="1" applyBorder="1" applyAlignment="1">
      <alignment horizontal="left" vertical="top"/>
    </xf>
    <xf numFmtId="0" fontId="0" fillId="3" borderId="0" xfId="0" applyFill="1"/>
    <xf numFmtId="0" fontId="45" fillId="0" borderId="0" xfId="0" applyFont="1" applyAlignment="1">
      <alignment vertical="center"/>
    </xf>
    <xf numFmtId="0" fontId="35" fillId="2" borderId="0" xfId="0" applyFont="1" applyFill="1"/>
    <xf numFmtId="0" fontId="43" fillId="0" borderId="0" xfId="0" applyFont="1" applyAlignment="1">
      <alignment horizontal="left" vertical="center"/>
    </xf>
    <xf numFmtId="0" fontId="41" fillId="0" borderId="0" xfId="0" applyFont="1" applyAlignment="1">
      <alignment horizontal="left" vertical="center" readingOrder="1"/>
    </xf>
    <xf numFmtId="0" fontId="43" fillId="0" borderId="0" xfId="0" applyFont="1" applyAlignment="1">
      <alignment horizontal="left" vertical="center" indent="1" readingOrder="1"/>
    </xf>
    <xf numFmtId="0" fontId="41" fillId="0" borderId="0" xfId="0" applyFont="1" applyAlignment="1">
      <alignment horizontal="left" vertical="center"/>
    </xf>
    <xf numFmtId="0" fontId="41" fillId="0" borderId="0" xfId="0" applyFont="1" applyAlignment="1">
      <alignment horizontal="left" vertical="top" readingOrder="1"/>
    </xf>
    <xf numFmtId="0" fontId="41" fillId="0" borderId="0" xfId="0" applyFont="1" applyAlignment="1">
      <alignment horizontal="left" vertical="center" wrapText="1" readingOrder="1"/>
    </xf>
    <xf numFmtId="0" fontId="42" fillId="0" borderId="0" xfId="0" applyFont="1" applyAlignment="1">
      <alignment horizontal="left" wrapText="1"/>
    </xf>
    <xf numFmtId="0" fontId="0" fillId="0" borderId="0" xfId="0" applyAlignment="1">
      <alignment horizontal="left"/>
    </xf>
    <xf numFmtId="0" fontId="0" fillId="0" borderId="0" xfId="0" applyAlignment="1">
      <alignment horizontal="center"/>
    </xf>
    <xf numFmtId="0" fontId="49" fillId="0" borderId="0" xfId="0" applyFont="1" applyAlignment="1">
      <alignment horizontal="left" vertical="center" wrapText="1" readingOrder="1"/>
    </xf>
    <xf numFmtId="0" fontId="43" fillId="0" borderId="0" xfId="0" applyFont="1" applyAlignment="1">
      <alignment horizontal="left" vertical="top" wrapText="1" indent="1" readingOrder="1"/>
    </xf>
    <xf numFmtId="0" fontId="41" fillId="0" borderId="0" xfId="0" applyFont="1" applyAlignment="1">
      <alignment horizontal="left" vertical="center" indent="1"/>
    </xf>
    <xf numFmtId="0" fontId="41" fillId="0" borderId="0" xfId="0" applyFont="1" applyAlignment="1">
      <alignment horizontal="left" vertical="center" indent="1" readingOrder="1"/>
    </xf>
    <xf numFmtId="0" fontId="50" fillId="0" borderId="0" xfId="0" applyFont="1" applyAlignment="1">
      <alignment horizontal="left" vertical="center" readingOrder="1"/>
    </xf>
    <xf numFmtId="0" fontId="41" fillId="0" borderId="0" xfId="0" applyFont="1" applyAlignment="1">
      <alignment horizontal="left" vertical="center" wrapText="1" indent="1" readingOrder="1"/>
    </xf>
    <xf numFmtId="0" fontId="52" fillId="0" borderId="44" xfId="0" applyFont="1" applyBorder="1" applyAlignment="1">
      <alignment horizontal="left" vertical="center" wrapText="1" indent="1" readingOrder="1"/>
    </xf>
    <xf numFmtId="0" fontId="52" fillId="0" borderId="44" xfId="0" applyFont="1" applyBorder="1" applyAlignment="1">
      <alignment horizontal="left" vertical="top" wrapText="1" indent="1"/>
    </xf>
    <xf numFmtId="0" fontId="50" fillId="0" borderId="0" xfId="0" applyFont="1" applyAlignment="1">
      <alignment horizontal="left" vertical="center" wrapText="1" readingOrder="1"/>
    </xf>
    <xf numFmtId="0" fontId="50" fillId="0" borderId="0" xfId="0" applyFont="1" applyAlignment="1">
      <alignment vertical="center"/>
    </xf>
    <xf numFmtId="0" fontId="50" fillId="0" borderId="0" xfId="0" applyFont="1" applyAlignment="1">
      <alignment vertical="center" wrapText="1" readingOrder="1"/>
    </xf>
    <xf numFmtId="0" fontId="41" fillId="0" borderId="0" xfId="0" applyFont="1" applyAlignment="1">
      <alignment vertical="center" wrapText="1" readingOrder="1"/>
    </xf>
    <xf numFmtId="0" fontId="6" fillId="0" borderId="23" xfId="0" applyFont="1" applyBorder="1" applyAlignment="1">
      <alignment horizontal="left" vertical="center" wrapText="1"/>
    </xf>
    <xf numFmtId="0" fontId="6" fillId="0" borderId="32" xfId="0" applyFont="1" applyBorder="1" applyAlignment="1">
      <alignment horizontal="left" vertical="center" wrapText="1"/>
    </xf>
    <xf numFmtId="0" fontId="6" fillId="0" borderId="24" xfId="0" applyFont="1" applyBorder="1" applyAlignment="1">
      <alignment horizontal="left" vertical="center" wrapText="1"/>
    </xf>
    <xf numFmtId="0" fontId="6" fillId="0" borderId="27" xfId="0" applyFont="1" applyBorder="1" applyAlignment="1">
      <alignment horizontal="left" vertical="center"/>
    </xf>
    <xf numFmtId="0" fontId="6" fillId="0" borderId="29" xfId="0" applyFont="1" applyBorder="1" applyAlignment="1">
      <alignment horizontal="left" vertical="center"/>
    </xf>
    <xf numFmtId="0" fontId="17" fillId="0" borderId="30" xfId="0" applyFont="1" applyBorder="1" applyAlignment="1">
      <alignment horizontal="justify"/>
    </xf>
    <xf numFmtId="0" fontId="17" fillId="0" borderId="31" xfId="0" applyFont="1" applyBorder="1" applyAlignment="1">
      <alignment horizontal="justify"/>
    </xf>
    <xf numFmtId="0" fontId="6" fillId="0" borderId="28" xfId="0" applyFont="1" applyBorder="1" applyAlignment="1">
      <alignment horizontal="left" vertical="center"/>
    </xf>
    <xf numFmtId="1" fontId="6" fillId="0" borderId="40" xfId="0" applyNumberFormat="1" applyFont="1" applyBorder="1" applyAlignment="1">
      <alignment horizontal="center"/>
    </xf>
    <xf numFmtId="1" fontId="6" fillId="0" borderId="41" xfId="0" applyNumberFormat="1" applyFont="1" applyBorder="1" applyAlignment="1">
      <alignment horizontal="center"/>
    </xf>
    <xf numFmtId="1" fontId="6" fillId="0" borderId="42" xfId="0" applyNumberFormat="1" applyFont="1" applyBorder="1" applyAlignment="1">
      <alignment horizontal="center"/>
    </xf>
    <xf numFmtId="0" fontId="30" fillId="0" borderId="40" xfId="0" applyFont="1" applyBorder="1" applyAlignment="1">
      <alignment horizontal="center"/>
    </xf>
    <xf numFmtId="0" fontId="23" fillId="0" borderId="41" xfId="0" applyFont="1" applyBorder="1" applyAlignment="1">
      <alignment horizontal="center"/>
    </xf>
    <xf numFmtId="0" fontId="23" fillId="0" borderId="42" xfId="0" applyFont="1" applyBorder="1" applyAlignment="1">
      <alignment horizontal="center"/>
    </xf>
    <xf numFmtId="0" fontId="24" fillId="0" borderId="35" xfId="0" applyFont="1" applyBorder="1" applyAlignment="1">
      <alignment horizontal="center"/>
    </xf>
    <xf numFmtId="0" fontId="24" fillId="0" borderId="36" xfId="0" applyFont="1" applyBorder="1" applyAlignment="1">
      <alignment horizontal="center"/>
    </xf>
    <xf numFmtId="0" fontId="22" fillId="0" borderId="40" xfId="0" applyFont="1" applyBorder="1" applyAlignment="1">
      <alignment horizontal="center" vertical="top"/>
    </xf>
    <xf numFmtId="0" fontId="22" fillId="0" borderId="41" xfId="0" applyFont="1" applyBorder="1" applyAlignment="1">
      <alignment horizontal="center" vertical="top"/>
    </xf>
    <xf numFmtId="0" fontId="22" fillId="0" borderId="42" xfId="0" applyFont="1" applyBorder="1" applyAlignment="1">
      <alignment horizontal="center" vertical="top"/>
    </xf>
    <xf numFmtId="0" fontId="23" fillId="0" borderId="40" xfId="0" applyFont="1" applyBorder="1" applyAlignment="1">
      <alignment horizontal="center" vertical="top"/>
    </xf>
    <xf numFmtId="0" fontId="23" fillId="0" borderId="41" xfId="0" applyFont="1" applyBorder="1" applyAlignment="1">
      <alignment horizontal="center" vertical="top"/>
    </xf>
    <xf numFmtId="0" fontId="23" fillId="0" borderId="42" xfId="0" applyFont="1" applyBorder="1" applyAlignment="1">
      <alignment horizontal="center" vertical="top"/>
    </xf>
    <xf numFmtId="0" fontId="25" fillId="0" borderId="40" xfId="0" applyFont="1" applyBorder="1" applyAlignment="1">
      <alignment horizontal="center" vertical="top"/>
    </xf>
    <xf numFmtId="0" fontId="25" fillId="0" borderId="41" xfId="0" applyFont="1" applyBorder="1" applyAlignment="1">
      <alignment horizontal="center" vertical="top"/>
    </xf>
    <xf numFmtId="0" fontId="25" fillId="0" borderId="42" xfId="0" applyFont="1" applyBorder="1" applyAlignment="1">
      <alignment horizontal="center" vertical="top"/>
    </xf>
    <xf numFmtId="0" fontId="6" fillId="0" borderId="37" xfId="0" applyFont="1" applyBorder="1" applyAlignment="1">
      <alignment horizontal="left" vertical="center"/>
    </xf>
    <xf numFmtId="0" fontId="6" fillId="0" borderId="38" xfId="0" applyFont="1" applyBorder="1" applyAlignment="1">
      <alignment horizontal="left" vertical="center"/>
    </xf>
    <xf numFmtId="0" fontId="23" fillId="0" borderId="40" xfId="0" applyFont="1" applyBorder="1" applyAlignment="1">
      <alignment horizontal="center" wrapText="1"/>
    </xf>
    <xf numFmtId="0" fontId="23" fillId="0" borderId="41" xfId="0" applyFont="1" applyBorder="1" applyAlignment="1">
      <alignment horizontal="center" wrapText="1"/>
    </xf>
    <xf numFmtId="0" fontId="23" fillId="0" borderId="42" xfId="0" applyFont="1" applyBorder="1" applyAlignment="1">
      <alignment horizontal="center" wrapText="1"/>
    </xf>
    <xf numFmtId="0" fontId="11" fillId="2" borderId="40" xfId="0" applyFont="1" applyFill="1" applyBorder="1" applyAlignment="1">
      <alignment horizontal="center" vertical="top"/>
    </xf>
    <xf numFmtId="0" fontId="11" fillId="2" borderId="42" xfId="0" applyFont="1" applyFill="1" applyBorder="1" applyAlignment="1">
      <alignment horizontal="center" vertical="top"/>
    </xf>
    <xf numFmtId="0" fontId="24" fillId="0" borderId="33" xfId="0" applyFont="1" applyBorder="1" applyAlignment="1">
      <alignment horizontal="center" wrapText="1"/>
    </xf>
    <xf numFmtId="0" fontId="24" fillId="0" borderId="34" xfId="0" applyFont="1" applyBorder="1" applyAlignment="1">
      <alignment horizontal="center" wrapText="1"/>
    </xf>
    <xf numFmtId="0" fontId="24" fillId="0" borderId="35" xfId="0" applyFont="1" applyBorder="1" applyAlignment="1">
      <alignment horizontal="center" wrapText="1"/>
    </xf>
    <xf numFmtId="0" fontId="24" fillId="0" borderId="36" xfId="0" applyFont="1" applyBorder="1" applyAlignment="1">
      <alignment horizontal="center" wrapText="1"/>
    </xf>
    <xf numFmtId="0" fontId="24" fillId="0" borderId="40" xfId="0" applyFont="1" applyBorder="1" applyAlignment="1">
      <alignment horizontal="center"/>
    </xf>
    <xf numFmtId="0" fontId="24" fillId="0" borderId="42" xfId="0" applyFont="1" applyBorder="1" applyAlignment="1">
      <alignment horizontal="center"/>
    </xf>
    <xf numFmtId="0" fontId="6" fillId="0" borderId="40" xfId="0" applyFont="1" applyBorder="1" applyAlignment="1">
      <alignment horizontal="center" vertical="top"/>
    </xf>
    <xf numFmtId="0" fontId="6" fillId="0" borderId="42" xfId="0" applyFont="1" applyBorder="1" applyAlignment="1">
      <alignment horizontal="center" vertical="top"/>
    </xf>
    <xf numFmtId="16" fontId="6" fillId="0" borderId="40" xfId="0" quotePrefix="1" applyNumberFormat="1" applyFont="1" applyBorder="1" applyAlignment="1">
      <alignment horizontal="center" vertical="top" wrapText="1"/>
    </xf>
    <xf numFmtId="1" fontId="6" fillId="3" borderId="40" xfId="0" applyNumberFormat="1" applyFont="1" applyFill="1" applyBorder="1" applyAlignment="1">
      <alignment horizontal="center"/>
    </xf>
    <xf numFmtId="1" fontId="6" fillId="3" borderId="41" xfId="0" applyNumberFormat="1" applyFont="1" applyFill="1" applyBorder="1" applyAlignment="1">
      <alignment horizontal="center"/>
    </xf>
    <xf numFmtId="1" fontId="6" fillId="3" borderId="42" xfId="0" applyNumberFormat="1" applyFont="1" applyFill="1" applyBorder="1" applyAlignment="1">
      <alignment horizontal="center"/>
    </xf>
    <xf numFmtId="0" fontId="4" fillId="0" borderId="44" xfId="0" applyFont="1" applyBorder="1" applyAlignment="1">
      <alignment horizontal="left" vertical="top"/>
    </xf>
    <xf numFmtId="0" fontId="6" fillId="0" borderId="40" xfId="0" applyFont="1" applyBorder="1" applyAlignment="1">
      <alignment horizontal="center" vertical="top" wrapText="1"/>
    </xf>
    <xf numFmtId="0" fontId="8" fillId="0" borderId="40" xfId="0" applyFont="1" applyBorder="1" applyAlignment="1">
      <alignment horizontal="left" vertical="top"/>
    </xf>
    <xf numFmtId="0" fontId="8" fillId="0" borderId="41" xfId="0" applyFont="1" applyBorder="1" applyAlignment="1">
      <alignment horizontal="left" vertical="top"/>
    </xf>
    <xf numFmtId="0" fontId="8" fillId="0" borderId="42" xfId="0" applyFont="1" applyBorder="1" applyAlignment="1">
      <alignment horizontal="left" vertical="top"/>
    </xf>
    <xf numFmtId="0" fontId="8" fillId="0" borderId="40" xfId="0" applyFont="1" applyBorder="1" applyAlignment="1">
      <alignment horizontal="center" vertical="top"/>
    </xf>
    <xf numFmtId="0" fontId="8" fillId="0" borderId="41" xfId="0" applyFont="1" applyBorder="1" applyAlignment="1">
      <alignment horizontal="center" vertical="top"/>
    </xf>
    <xf numFmtId="0" fontId="8" fillId="0" borderId="42" xfId="0" applyFont="1" applyBorder="1" applyAlignment="1">
      <alignment horizontal="center" vertical="top"/>
    </xf>
    <xf numFmtId="0" fontId="8" fillId="0" borderId="40" xfId="0" applyFont="1" applyBorder="1" applyAlignment="1">
      <alignment vertical="top"/>
    </xf>
    <xf numFmtId="0" fontId="8" fillId="0" borderId="41" xfId="0" applyFont="1" applyBorder="1" applyAlignment="1">
      <alignment vertical="top"/>
    </xf>
    <xf numFmtId="0" fontId="8" fillId="0" borderId="42" xfId="0" applyFont="1" applyBorder="1" applyAlignment="1">
      <alignment vertical="top"/>
    </xf>
    <xf numFmtId="1" fontId="8" fillId="0" borderId="40" xfId="0" applyNumberFormat="1" applyFont="1" applyBorder="1" applyAlignment="1">
      <alignment horizontal="left" vertical="top"/>
    </xf>
    <xf numFmtId="1" fontId="8" fillId="0" borderId="41" xfId="0" applyNumberFormat="1" applyFont="1" applyBorder="1" applyAlignment="1">
      <alignment horizontal="left" vertical="top"/>
    </xf>
    <xf numFmtId="1" fontId="8" fillId="0" borderId="42" xfId="0" applyNumberFormat="1" applyFont="1" applyBorder="1" applyAlignment="1">
      <alignment horizontal="left" vertical="top"/>
    </xf>
    <xf numFmtId="164" fontId="8" fillId="0" borderId="40" xfId="0" applyNumberFormat="1" applyFont="1" applyBorder="1" applyAlignment="1">
      <alignment horizontal="left" vertical="top"/>
    </xf>
    <xf numFmtId="164" fontId="8" fillId="0" borderId="41" xfId="0" applyNumberFormat="1" applyFont="1" applyBorder="1" applyAlignment="1">
      <alignment horizontal="left" vertical="top"/>
    </xf>
    <xf numFmtId="164" fontId="8" fillId="0" borderId="42" xfId="0" applyNumberFormat="1" applyFont="1" applyBorder="1" applyAlignment="1">
      <alignment horizontal="left" vertical="top"/>
    </xf>
    <xf numFmtId="0" fontId="23" fillId="0" borderId="40" xfId="0" applyFont="1" applyBorder="1" applyAlignment="1">
      <alignment horizontal="center"/>
    </xf>
    <xf numFmtId="0" fontId="6" fillId="0" borderId="33" xfId="0" applyFont="1" applyBorder="1" applyAlignment="1">
      <alignment horizontal="left" vertical="center"/>
    </xf>
    <xf numFmtId="0" fontId="6" fillId="0" borderId="35" xfId="0" applyFont="1" applyBorder="1" applyAlignment="1">
      <alignment horizontal="left" vertical="center"/>
    </xf>
    <xf numFmtId="0" fontId="12" fillId="0" borderId="37" xfId="0" applyFont="1" applyBorder="1" applyAlignment="1">
      <alignment horizontal="left" vertical="center" wrapText="1"/>
    </xf>
    <xf numFmtId="0" fontId="12" fillId="0" borderId="38" xfId="0" applyFont="1" applyBorder="1" applyAlignment="1">
      <alignment horizontal="left" vertical="center" wrapText="1"/>
    </xf>
    <xf numFmtId="0" fontId="12" fillId="0" borderId="40" xfId="0" applyFont="1" applyBorder="1" applyAlignment="1">
      <alignment horizontal="center" vertical="top" wrapText="1"/>
    </xf>
    <xf numFmtId="0" fontId="12" fillId="0" borderId="42" xfId="0" applyFont="1" applyBorder="1" applyAlignment="1">
      <alignment horizontal="center" vertical="top" wrapText="1"/>
    </xf>
    <xf numFmtId="0" fontId="12" fillId="0" borderId="33" xfId="0" applyFont="1" applyBorder="1" applyAlignment="1">
      <alignment horizontal="center" vertical="top" wrapText="1"/>
    </xf>
    <xf numFmtId="0" fontId="12" fillId="0" borderId="34" xfId="0" applyFont="1" applyBorder="1" applyAlignment="1">
      <alignment horizontal="center" vertical="top" wrapText="1"/>
    </xf>
    <xf numFmtId="0" fontId="24" fillId="0" borderId="40" xfId="0" applyFont="1" applyBorder="1" applyAlignment="1">
      <alignment horizontal="center" wrapText="1"/>
    </xf>
    <xf numFmtId="0" fontId="24" fillId="0" borderId="41" xfId="0" applyFont="1" applyBorder="1" applyAlignment="1">
      <alignment horizontal="center" wrapText="1"/>
    </xf>
    <xf numFmtId="0" fontId="19" fillId="0" borderId="40" xfId="0" applyFont="1" applyBorder="1" applyAlignment="1">
      <alignment horizontal="center" wrapText="1"/>
    </xf>
    <xf numFmtId="0" fontId="19" fillId="0" borderId="41" xfId="0" applyFont="1" applyBorder="1" applyAlignment="1">
      <alignment horizontal="center" wrapText="1"/>
    </xf>
    <xf numFmtId="0" fontId="26" fillId="2" borderId="33" xfId="0" applyFont="1" applyFill="1" applyBorder="1" applyAlignment="1">
      <alignment horizontal="center" vertical="top"/>
    </xf>
    <xf numFmtId="0" fontId="26" fillId="2" borderId="34" xfId="0" applyFont="1" applyFill="1" applyBorder="1" applyAlignment="1">
      <alignment horizontal="center" vertical="top"/>
    </xf>
    <xf numFmtId="0" fontId="10" fillId="0" borderId="33" xfId="0" applyFont="1" applyBorder="1" applyAlignment="1">
      <alignment horizontal="center" vertical="top"/>
    </xf>
    <xf numFmtId="0" fontId="10" fillId="0" borderId="34" xfId="0" applyFont="1" applyBorder="1" applyAlignment="1">
      <alignment horizontal="center" vertical="top"/>
    </xf>
    <xf numFmtId="0" fontId="8" fillId="3" borderId="40" xfId="0" applyFont="1" applyFill="1" applyBorder="1" applyAlignment="1">
      <alignment horizontal="left" vertical="top"/>
    </xf>
    <xf numFmtId="0" fontId="8" fillId="3" borderId="41" xfId="0" applyFont="1" applyFill="1" applyBorder="1" applyAlignment="1">
      <alignment horizontal="left" vertical="top"/>
    </xf>
    <xf numFmtId="0" fontId="8" fillId="3" borderId="42" xfId="0" applyFont="1" applyFill="1" applyBorder="1" applyAlignment="1">
      <alignment horizontal="left" vertical="top"/>
    </xf>
    <xf numFmtId="0" fontId="6" fillId="0" borderId="42" xfId="0" applyFont="1" applyBorder="1" applyAlignment="1">
      <alignment horizontal="center" vertical="top" wrapText="1"/>
    </xf>
    <xf numFmtId="0" fontId="8" fillId="0" borderId="40" xfId="0" applyFont="1" applyBorder="1" applyAlignment="1">
      <alignment horizontal="left" vertical="top" wrapText="1"/>
    </xf>
    <xf numFmtId="0" fontId="8" fillId="0" borderId="37" xfId="0" applyFont="1" applyBorder="1" applyAlignment="1">
      <alignment horizontal="justify" vertical="top" wrapText="1"/>
    </xf>
    <xf numFmtId="0" fontId="8" fillId="0" borderId="38" xfId="0" applyFont="1" applyBorder="1" applyAlignment="1">
      <alignment horizontal="justify" vertical="top" wrapText="1"/>
    </xf>
    <xf numFmtId="0" fontId="55" fillId="0" borderId="40" xfId="0" applyFont="1" applyBorder="1" applyAlignment="1">
      <alignment horizontal="left" vertical="top" indent="12"/>
    </xf>
    <xf numFmtId="0" fontId="55" fillId="0" borderId="41" xfId="0" applyFont="1" applyBorder="1" applyAlignment="1">
      <alignment horizontal="left" vertical="top" indent="12"/>
    </xf>
    <xf numFmtId="0" fontId="55" fillId="0" borderId="42" xfId="0" applyFont="1" applyBorder="1" applyAlignment="1">
      <alignment horizontal="left" vertical="top" indent="12"/>
    </xf>
    <xf numFmtId="0" fontId="8" fillId="0" borderId="33" xfId="0" applyFont="1" applyBorder="1" applyAlignment="1">
      <alignment horizontal="left" vertical="top"/>
    </xf>
    <xf numFmtId="0" fontId="8" fillId="0" borderId="34" xfId="0" applyFont="1" applyBorder="1" applyAlignment="1">
      <alignment horizontal="left" vertical="top"/>
    </xf>
    <xf numFmtId="0" fontId="8" fillId="0" borderId="35" xfId="0" applyFont="1" applyBorder="1" applyAlignment="1">
      <alignment horizontal="left" vertical="top"/>
    </xf>
    <xf numFmtId="0" fontId="8" fillId="0" borderId="36" xfId="0" applyFont="1" applyBorder="1" applyAlignment="1">
      <alignment horizontal="left" vertical="top"/>
    </xf>
    <xf numFmtId="0" fontId="57" fillId="0" borderId="0" xfId="0" applyFont="1" applyAlignment="1">
      <alignment horizontal="left" vertical="center" wrapText="1" readingOrder="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72</xdr:row>
      <xdr:rowOff>0</xdr:rowOff>
    </xdr:from>
    <xdr:to>
      <xdr:col>13</xdr:col>
      <xdr:colOff>122820</xdr:colOff>
      <xdr:row>140</xdr:row>
      <xdr:rowOff>17672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11553825"/>
          <a:ext cx="8047620" cy="11028572"/>
        </a:xfrm>
        <a:prstGeom prst="rect">
          <a:avLst/>
        </a:prstGeom>
      </xdr:spPr>
    </xdr:pic>
    <xdr:clientData/>
  </xdr:twoCellAnchor>
  <xdr:twoCellAnchor editAs="oneCell">
    <xdr:from>
      <xdr:col>0</xdr:col>
      <xdr:colOff>0</xdr:colOff>
      <xdr:row>144</xdr:row>
      <xdr:rowOff>0</xdr:rowOff>
    </xdr:from>
    <xdr:to>
      <xdr:col>6</xdr:col>
      <xdr:colOff>370972</xdr:colOff>
      <xdr:row>177</xdr:row>
      <xdr:rowOff>37428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0" y="23212425"/>
          <a:ext cx="4028572" cy="5380953"/>
        </a:xfrm>
        <a:prstGeom prst="rect">
          <a:avLst/>
        </a:prstGeom>
      </xdr:spPr>
    </xdr:pic>
    <xdr:clientData/>
  </xdr:twoCellAnchor>
  <xdr:twoCellAnchor editAs="oneCell">
    <xdr:from>
      <xdr:col>0</xdr:col>
      <xdr:colOff>0</xdr:colOff>
      <xdr:row>17</xdr:row>
      <xdr:rowOff>97118</xdr:rowOff>
    </xdr:from>
    <xdr:to>
      <xdr:col>18</xdr:col>
      <xdr:colOff>529594</xdr:colOff>
      <xdr:row>69</xdr:row>
      <xdr:rowOff>149411</xdr:rowOff>
    </xdr:to>
    <xdr:pic>
      <xdr:nvPicPr>
        <xdr:cNvPr id="2" name="Picture 1">
          <a:extLst>
            <a:ext uri="{FF2B5EF4-FFF2-40B4-BE49-F238E27FC236}">
              <a16:creationId xmlns:a16="http://schemas.microsoft.com/office/drawing/2014/main" id="{EC75990D-70BB-1E15-79D1-17809361275E}"/>
            </a:ext>
          </a:extLst>
        </xdr:cNvPr>
        <xdr:cNvPicPr>
          <a:picLocks noChangeAspect="1"/>
        </xdr:cNvPicPr>
      </xdr:nvPicPr>
      <xdr:blipFill>
        <a:blip xmlns:r="http://schemas.openxmlformats.org/officeDocument/2006/relationships" r:embed="rId3"/>
        <a:stretch>
          <a:fillRect/>
        </a:stretch>
      </xdr:blipFill>
      <xdr:spPr>
        <a:xfrm>
          <a:off x="0" y="2779059"/>
          <a:ext cx="11556182" cy="82101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494400</xdr:colOff>
      <xdr:row>65</xdr:row>
      <xdr:rowOff>33058</xdr:rowOff>
    </xdr:to>
    <xdr:pic>
      <xdr:nvPicPr>
        <xdr:cNvPr id="4" name="Picture 3">
          <a:extLst>
            <a:ext uri="{FF2B5EF4-FFF2-40B4-BE49-F238E27FC236}">
              <a16:creationId xmlns:a16="http://schemas.microsoft.com/office/drawing/2014/main" id="{763ADAAE-BBB5-7C72-6C25-13C46B442BCF}"/>
            </a:ext>
          </a:extLst>
        </xdr:cNvPr>
        <xdr:cNvPicPr>
          <a:picLocks noChangeAspect="1"/>
        </xdr:cNvPicPr>
      </xdr:nvPicPr>
      <xdr:blipFill>
        <a:blip xmlns:r="http://schemas.openxmlformats.org/officeDocument/2006/relationships" r:embed="rId1"/>
        <a:stretch>
          <a:fillRect/>
        </a:stretch>
      </xdr:blipFill>
      <xdr:spPr>
        <a:xfrm>
          <a:off x="0" y="0"/>
          <a:ext cx="7200000" cy="103518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33</xdr:col>
      <xdr:colOff>9525</xdr:colOff>
      <xdr:row>187</xdr:row>
      <xdr:rowOff>123825</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375"/>
          <a:ext cx="20126325" cy="3007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1</xdr:row>
      <xdr:rowOff>66675</xdr:rowOff>
    </xdr:from>
    <xdr:to>
      <xdr:col>12</xdr:col>
      <xdr:colOff>28575</xdr:colOff>
      <xdr:row>30</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28600"/>
          <a:ext cx="7038975"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9</xdr:col>
      <xdr:colOff>323850</xdr:colOff>
      <xdr:row>41</xdr:row>
      <xdr:rowOff>83313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7625" y="171450"/>
          <a:ext cx="5762625" cy="65507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C419C-958B-41A7-AB2B-2F3D3875CA75}">
  <sheetPr codeName="Sheet1"/>
  <dimension ref="A1:O69"/>
  <sheetViews>
    <sheetView tabSelected="1" workbookViewId="0">
      <selection activeCell="C16" sqref="C16:D16"/>
    </sheetView>
  </sheetViews>
  <sheetFormatPr defaultRowHeight="13.2"/>
  <cols>
    <col min="1" max="1" width="5.44140625" customWidth="1"/>
    <col min="2" max="2" width="4.77734375" customWidth="1"/>
    <col min="3" max="4" width="68.21875" customWidth="1"/>
  </cols>
  <sheetData>
    <row r="1" spans="1:15" ht="14.4">
      <c r="A1" s="93" t="s">
        <v>282</v>
      </c>
      <c r="B1" s="93"/>
      <c r="C1" s="93"/>
      <c r="D1" s="93"/>
    </row>
    <row r="2" spans="1:15" ht="14.4">
      <c r="A2" s="94" t="s">
        <v>283</v>
      </c>
      <c r="B2" s="94"/>
      <c r="C2" s="94"/>
      <c r="D2" s="94"/>
    </row>
    <row r="3" spans="1:15" ht="27.45" customHeight="1">
      <c r="A3" s="95" t="s">
        <v>279</v>
      </c>
      <c r="B3" s="95"/>
      <c r="C3" s="95"/>
      <c r="D3" s="95"/>
    </row>
    <row r="4" spans="1:15" ht="14.4">
      <c r="A4" s="74"/>
    </row>
    <row r="5" spans="1:15" ht="14.4">
      <c r="A5" s="88" t="s">
        <v>280</v>
      </c>
    </row>
    <row r="6" spans="1:15" ht="199.8" customHeight="1">
      <c r="A6" s="88"/>
      <c r="C6" s="96" t="s">
        <v>281</v>
      </c>
      <c r="D6" s="97"/>
    </row>
    <row r="7" spans="1:15" ht="14.4">
      <c r="A7" s="74"/>
      <c r="C7" s="98"/>
      <c r="D7" s="98"/>
    </row>
    <row r="8" spans="1:15" ht="14.4">
      <c r="A8" s="90" t="s">
        <v>210</v>
      </c>
      <c r="B8" s="90"/>
      <c r="C8" s="90"/>
      <c r="D8" s="90"/>
    </row>
    <row r="9" spans="1:15" ht="14.4">
      <c r="B9" s="91" t="s">
        <v>211</v>
      </c>
      <c r="C9" s="91"/>
      <c r="D9" s="91"/>
    </row>
    <row r="10" spans="1:15" ht="14.4">
      <c r="B10" s="92" t="s">
        <v>272</v>
      </c>
      <c r="C10" s="92"/>
      <c r="D10" s="92"/>
      <c r="M10" s="81" t="s">
        <v>275</v>
      </c>
      <c r="N10" s="81" t="s">
        <v>276</v>
      </c>
      <c r="O10" s="81" t="s">
        <v>277</v>
      </c>
    </row>
    <row r="11" spans="1:15" ht="14.55" customHeight="1">
      <c r="C11" s="99" t="s">
        <v>278</v>
      </c>
      <c r="D11" s="99"/>
      <c r="L11" s="81" t="s">
        <v>274</v>
      </c>
      <c r="M11">
        <f>SQRT(0.227)/0.304^0.75</f>
        <v>1.1637447664213707</v>
      </c>
      <c r="N11">
        <f>SQRT(15.85)/0.304^0.75</f>
        <v>9.7243245622918959</v>
      </c>
      <c r="O11">
        <f>SQRT(0.0000631)/0.304^0.75</f>
        <v>1.9402580408188787E-2</v>
      </c>
    </row>
    <row r="12" spans="1:15">
      <c r="C12" s="99" t="s">
        <v>233</v>
      </c>
      <c r="D12" s="99"/>
      <c r="M12" s="81" t="s">
        <v>274</v>
      </c>
    </row>
    <row r="13" spans="1:15" ht="25.95" customHeight="1">
      <c r="C13" s="99" t="s">
        <v>234</v>
      </c>
      <c r="D13" s="99"/>
      <c r="L13" s="81" t="s">
        <v>277</v>
      </c>
      <c r="M13" s="87">
        <f>SQRT(15850.323)/3.28^0.75</f>
        <v>51.655155777504262</v>
      </c>
    </row>
    <row r="14" spans="1:15">
      <c r="C14" s="99" t="s">
        <v>235</v>
      </c>
      <c r="D14" s="99"/>
      <c r="L14" s="81" t="s">
        <v>275</v>
      </c>
      <c r="M14" s="87">
        <f>SQRT(4.402)/3.28^0.75</f>
        <v>0.86083444502415951</v>
      </c>
      <c r="N14">
        <f>12800*M14</f>
        <v>11018.680896309243</v>
      </c>
    </row>
    <row r="15" spans="1:15">
      <c r="C15" s="99" t="s">
        <v>236</v>
      </c>
      <c r="D15" s="99"/>
      <c r="L15" s="81" t="s">
        <v>276</v>
      </c>
      <c r="M15" s="87">
        <f>SQRT(15.58)/3.28^0.75</f>
        <v>1.6194902729802381</v>
      </c>
    </row>
    <row r="16" spans="1:15">
      <c r="C16" s="203" t="s">
        <v>286</v>
      </c>
      <c r="D16" s="99"/>
      <c r="L16" s="81"/>
      <c r="M16" s="87"/>
    </row>
    <row r="17" spans="1:4" ht="28.95" customHeight="1">
      <c r="B17" s="100" t="s">
        <v>285</v>
      </c>
      <c r="C17" s="100"/>
      <c r="D17" s="100"/>
    </row>
    <row r="18" spans="1:4" ht="14.4">
      <c r="B18" s="79"/>
      <c r="C18" s="79"/>
    </row>
    <row r="19" spans="1:4" ht="14.4">
      <c r="B19" s="91" t="s">
        <v>212</v>
      </c>
      <c r="C19" s="91"/>
      <c r="D19" s="91"/>
    </row>
    <row r="20" spans="1:4" ht="25.05" customHeight="1">
      <c r="A20" s="75"/>
      <c r="C20" s="99" t="s">
        <v>237</v>
      </c>
      <c r="D20" s="99"/>
    </row>
    <row r="21" spans="1:4">
      <c r="C21" s="99" t="s">
        <v>238</v>
      </c>
      <c r="D21" s="99"/>
    </row>
    <row r="22" spans="1:4" ht="14.55" customHeight="1">
      <c r="C22" s="99" t="s">
        <v>239</v>
      </c>
      <c r="D22" s="99"/>
    </row>
    <row r="23" spans="1:4" ht="25.05" customHeight="1">
      <c r="C23" s="99" t="s">
        <v>240</v>
      </c>
      <c r="D23" s="99"/>
    </row>
    <row r="24" spans="1:4">
      <c r="C24" s="99" t="s">
        <v>241</v>
      </c>
      <c r="D24" s="99"/>
    </row>
    <row r="25" spans="1:4">
      <c r="C25" s="99" t="s">
        <v>242</v>
      </c>
      <c r="D25" s="99"/>
    </row>
    <row r="26" spans="1:4">
      <c r="C26" s="99" t="s">
        <v>243</v>
      </c>
      <c r="D26" s="99"/>
    </row>
    <row r="27" spans="1:4">
      <c r="A27" s="76"/>
    </row>
    <row r="28" spans="1:4" ht="14.4">
      <c r="B28" s="91" t="s">
        <v>226</v>
      </c>
      <c r="C28" s="91"/>
      <c r="D28" s="91"/>
    </row>
    <row r="29" spans="1:4" ht="14.4">
      <c r="B29" s="101" t="s">
        <v>213</v>
      </c>
      <c r="C29" s="101"/>
      <c r="D29" s="101"/>
    </row>
    <row r="30" spans="1:4" ht="39" customHeight="1">
      <c r="C30" s="99" t="s">
        <v>244</v>
      </c>
      <c r="D30" s="99"/>
    </row>
    <row r="31" spans="1:4">
      <c r="C31" s="99" t="s">
        <v>245</v>
      </c>
      <c r="D31" s="99"/>
    </row>
    <row r="32" spans="1:4">
      <c r="C32" s="99" t="s">
        <v>246</v>
      </c>
      <c r="D32" s="99"/>
    </row>
    <row r="33" spans="1:4">
      <c r="C33" s="99" t="s">
        <v>247</v>
      </c>
      <c r="D33" s="99"/>
    </row>
    <row r="34" spans="1:4" ht="24.45" customHeight="1">
      <c r="C34" s="99" t="s">
        <v>259</v>
      </c>
      <c r="D34" s="99"/>
    </row>
    <row r="35" spans="1:4" ht="39.450000000000003" customHeight="1">
      <c r="C35" s="99" t="s">
        <v>250</v>
      </c>
      <c r="D35" s="99"/>
    </row>
    <row r="36" spans="1:4">
      <c r="C36" s="99" t="s">
        <v>248</v>
      </c>
      <c r="D36" s="99"/>
    </row>
    <row r="37" spans="1:4" ht="27" customHeight="1">
      <c r="C37" s="99" t="s">
        <v>249</v>
      </c>
      <c r="D37" s="99"/>
    </row>
    <row r="38" spans="1:4" ht="14.4">
      <c r="B38" s="102" t="s">
        <v>214</v>
      </c>
      <c r="C38" s="102"/>
      <c r="D38" s="102"/>
    </row>
    <row r="39" spans="1:4" ht="13.8">
      <c r="C39" s="103" t="s">
        <v>215</v>
      </c>
      <c r="D39" s="103"/>
    </row>
    <row r="40" spans="1:4" ht="14.4">
      <c r="B40" s="104" t="s">
        <v>266</v>
      </c>
      <c r="C40" s="104"/>
      <c r="D40" s="104"/>
    </row>
    <row r="41" spans="1:4" ht="14.4">
      <c r="B41" s="78"/>
      <c r="C41" s="103" t="s">
        <v>267</v>
      </c>
      <c r="D41" s="103"/>
    </row>
    <row r="42" spans="1:4" ht="14.4">
      <c r="B42" s="78"/>
      <c r="C42" s="103" t="s">
        <v>265</v>
      </c>
      <c r="D42" s="103"/>
    </row>
    <row r="43" spans="1:4" ht="28.95" customHeight="1">
      <c r="B43" s="104" t="s">
        <v>216</v>
      </c>
      <c r="C43" s="104"/>
      <c r="D43" s="104"/>
    </row>
    <row r="44" spans="1:4" ht="14.4">
      <c r="A44" s="77"/>
    </row>
    <row r="45" spans="1:4" ht="14.4">
      <c r="A45" s="90" t="s">
        <v>217</v>
      </c>
      <c r="B45" s="90"/>
      <c r="C45" s="90"/>
      <c r="D45" s="90"/>
    </row>
    <row r="46" spans="1:4" ht="14.4">
      <c r="B46" s="91" t="s">
        <v>218</v>
      </c>
      <c r="C46" s="91"/>
      <c r="D46" s="91"/>
    </row>
    <row r="47" spans="1:4" ht="15" customHeight="1">
      <c r="B47" s="104" t="s">
        <v>260</v>
      </c>
      <c r="C47" s="104"/>
      <c r="D47" s="104"/>
    </row>
    <row r="48" spans="1:4" ht="40.950000000000003" customHeight="1">
      <c r="B48" s="104" t="s">
        <v>231</v>
      </c>
      <c r="C48" s="104"/>
      <c r="D48" s="104"/>
    </row>
    <row r="49" spans="2:4" ht="13.8">
      <c r="C49" s="108" t="s">
        <v>219</v>
      </c>
      <c r="D49" s="108"/>
    </row>
    <row r="50" spans="2:4" ht="13.8">
      <c r="C50" s="108" t="s">
        <v>220</v>
      </c>
      <c r="D50" s="108"/>
    </row>
    <row r="51" spans="2:4" ht="13.8">
      <c r="C51" s="108" t="s">
        <v>262</v>
      </c>
      <c r="D51" s="108"/>
    </row>
    <row r="52" spans="2:4" ht="13.8">
      <c r="C52" s="108" t="s">
        <v>221</v>
      </c>
      <c r="D52" s="108"/>
    </row>
    <row r="53" spans="2:4" ht="14.55" customHeight="1">
      <c r="B53" s="104" t="s">
        <v>232</v>
      </c>
      <c r="C53" s="104"/>
      <c r="D53" s="104"/>
    </row>
    <row r="54" spans="2:4" ht="25.95" customHeight="1">
      <c r="C54" s="107" t="s">
        <v>251</v>
      </c>
      <c r="D54" s="107"/>
    </row>
    <row r="55" spans="2:4" ht="39" customHeight="1">
      <c r="C55" s="107" t="s">
        <v>261</v>
      </c>
      <c r="D55" s="107"/>
    </row>
    <row r="56" spans="2:4" ht="39.450000000000003" customHeight="1">
      <c r="C56" s="107" t="s">
        <v>227</v>
      </c>
      <c r="D56" s="107"/>
    </row>
    <row r="57" spans="2:4" ht="14.4" thickBot="1">
      <c r="C57" s="106" t="s">
        <v>252</v>
      </c>
      <c r="D57" s="106"/>
    </row>
    <row r="58" spans="2:4" ht="35.549999999999997" customHeight="1" thickBot="1">
      <c r="C58" s="83" t="s">
        <v>263</v>
      </c>
      <c r="D58" s="83" t="s">
        <v>225</v>
      </c>
    </row>
    <row r="59" spans="2:4" ht="35.549999999999997" customHeight="1" thickBot="1">
      <c r="C59" s="83" t="s">
        <v>264</v>
      </c>
      <c r="D59" s="83" t="s">
        <v>222</v>
      </c>
    </row>
    <row r="60" spans="2:4" ht="25.95" customHeight="1">
      <c r="C60" s="105" t="s">
        <v>253</v>
      </c>
      <c r="D60" s="105"/>
    </row>
    <row r="61" spans="2:4" ht="25.95" customHeight="1">
      <c r="C61" s="107" t="s">
        <v>228</v>
      </c>
      <c r="D61" s="107"/>
    </row>
    <row r="62" spans="2:4" ht="13.8">
      <c r="C62" s="80"/>
    </row>
    <row r="63" spans="2:4" ht="14.4">
      <c r="B63" s="91" t="s">
        <v>223</v>
      </c>
      <c r="C63" s="91"/>
      <c r="D63" s="91"/>
    </row>
    <row r="64" spans="2:4" ht="14.55" customHeight="1">
      <c r="B64" s="110" t="s">
        <v>224</v>
      </c>
      <c r="C64" s="110"/>
      <c r="D64" s="110"/>
    </row>
    <row r="65" spans="3:4" ht="25.95" customHeight="1">
      <c r="C65" s="107" t="s">
        <v>254</v>
      </c>
      <c r="D65" s="107"/>
    </row>
    <row r="66" spans="3:4" ht="13.8">
      <c r="C66" s="109" t="s">
        <v>255</v>
      </c>
      <c r="D66" s="109"/>
    </row>
    <row r="67" spans="3:4" ht="13.8">
      <c r="C67" s="109" t="s">
        <v>229</v>
      </c>
      <c r="D67" s="109"/>
    </row>
    <row r="68" spans="3:4" ht="25.95" customHeight="1">
      <c r="C68" s="107" t="s">
        <v>256</v>
      </c>
      <c r="D68" s="107"/>
    </row>
    <row r="69" spans="3:4" ht="13.8">
      <c r="C69" s="109" t="s">
        <v>230</v>
      </c>
      <c r="D69" s="109"/>
    </row>
  </sheetData>
  <mergeCells count="61">
    <mergeCell ref="C66:D66"/>
    <mergeCell ref="C67:D67"/>
    <mergeCell ref="C68:D68"/>
    <mergeCell ref="C69:D69"/>
    <mergeCell ref="C42:D42"/>
    <mergeCell ref="B64:D64"/>
    <mergeCell ref="C65:D65"/>
    <mergeCell ref="C50:D50"/>
    <mergeCell ref="B43:D43"/>
    <mergeCell ref="C41:D41"/>
    <mergeCell ref="C60:D60"/>
    <mergeCell ref="C57:D57"/>
    <mergeCell ref="C61:D61"/>
    <mergeCell ref="B63:D63"/>
    <mergeCell ref="C51:D51"/>
    <mergeCell ref="C52:D52"/>
    <mergeCell ref="B53:D53"/>
    <mergeCell ref="C54:D54"/>
    <mergeCell ref="C55:D55"/>
    <mergeCell ref="C56:D56"/>
    <mergeCell ref="A45:D45"/>
    <mergeCell ref="B46:D46"/>
    <mergeCell ref="B47:D47"/>
    <mergeCell ref="B48:D48"/>
    <mergeCell ref="C49:D49"/>
    <mergeCell ref="C36:D36"/>
    <mergeCell ref="C37:D37"/>
    <mergeCell ref="B38:D38"/>
    <mergeCell ref="C39:D39"/>
    <mergeCell ref="B40:D40"/>
    <mergeCell ref="C35:D35"/>
    <mergeCell ref="C23:D23"/>
    <mergeCell ref="C24:D24"/>
    <mergeCell ref="C25:D25"/>
    <mergeCell ref="C26:D26"/>
    <mergeCell ref="B28:D28"/>
    <mergeCell ref="B29:D29"/>
    <mergeCell ref="C30:D30"/>
    <mergeCell ref="C31:D31"/>
    <mergeCell ref="C32:D32"/>
    <mergeCell ref="C33:D33"/>
    <mergeCell ref="C34:D34"/>
    <mergeCell ref="C22:D22"/>
    <mergeCell ref="C11:D11"/>
    <mergeCell ref="C12:D12"/>
    <mergeCell ref="C13:D13"/>
    <mergeCell ref="C14:D14"/>
    <mergeCell ref="C15:D15"/>
    <mergeCell ref="B17:D17"/>
    <mergeCell ref="B19:D19"/>
    <mergeCell ref="C20:D20"/>
    <mergeCell ref="C21:D21"/>
    <mergeCell ref="C16:D16"/>
    <mergeCell ref="A8:D8"/>
    <mergeCell ref="B9:D9"/>
    <mergeCell ref="B10:D10"/>
    <mergeCell ref="A1:D1"/>
    <mergeCell ref="A2:D2"/>
    <mergeCell ref="A3:D3"/>
    <mergeCell ref="C6:D6"/>
    <mergeCell ref="C7:D7"/>
  </mergeCells>
  <pageMargins left="0.7" right="0.7" top="0.75" bottom="0.75" header="0.3" footer="0.3"/>
  <pageSetup paperSize="9" orientation="portrait" r:id="rId1"/>
  <customProperties>
    <customPr name="Sheet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H143"/>
  <sheetViews>
    <sheetView zoomScale="85" zoomScaleNormal="85" workbookViewId="0">
      <selection activeCell="E2" sqref="E2:H2"/>
    </sheetView>
  </sheetViews>
  <sheetFormatPr defaultRowHeight="13.2"/>
  <sheetData>
    <row r="1" spans="1:8">
      <c r="A1" s="60" t="s">
        <v>257</v>
      </c>
    </row>
    <row r="2" spans="1:8">
      <c r="A2" s="60" t="s">
        <v>258</v>
      </c>
      <c r="E2" s="89" t="s">
        <v>284</v>
      </c>
      <c r="F2" s="69"/>
      <c r="G2" s="69"/>
      <c r="H2" s="69"/>
    </row>
    <row r="4" spans="1:8" ht="15.6">
      <c r="A4" s="65" t="s">
        <v>195</v>
      </c>
    </row>
    <row r="5" spans="1:8" ht="15">
      <c r="A5" s="66" t="s">
        <v>190</v>
      </c>
    </row>
    <row r="6" spans="1:8" ht="15">
      <c r="A6" s="66" t="s">
        <v>200</v>
      </c>
    </row>
    <row r="7" spans="1:8" ht="15">
      <c r="A7" s="66" t="s">
        <v>191</v>
      </c>
    </row>
    <row r="8" spans="1:8" ht="15">
      <c r="A8" s="66" t="s">
        <v>192</v>
      </c>
    </row>
    <row r="9" spans="1:8" ht="15">
      <c r="A9" s="66" t="s">
        <v>193</v>
      </c>
    </row>
    <row r="10" spans="1:8" ht="15">
      <c r="A10" s="66" t="s">
        <v>194</v>
      </c>
    </row>
    <row r="12" spans="1:8" ht="15">
      <c r="A12" s="67" t="s">
        <v>196</v>
      </c>
    </row>
    <row r="13" spans="1:8" ht="15">
      <c r="A13" s="67" t="s">
        <v>199</v>
      </c>
    </row>
    <row r="14" spans="1:8" ht="15">
      <c r="A14" s="67" t="s">
        <v>202</v>
      </c>
    </row>
    <row r="15" spans="1:8" ht="15">
      <c r="A15" s="67" t="s">
        <v>201</v>
      </c>
    </row>
    <row r="16" spans="1:8" ht="15">
      <c r="A16" s="67" t="s">
        <v>197</v>
      </c>
    </row>
    <row r="17" spans="1:1" ht="15">
      <c r="A17" s="67" t="s">
        <v>198</v>
      </c>
    </row>
    <row r="72" spans="1:2">
      <c r="A72" s="70" t="s">
        <v>205</v>
      </c>
      <c r="B72" s="69"/>
    </row>
    <row r="143" spans="1:7">
      <c r="A143" s="70" t="s">
        <v>204</v>
      </c>
      <c r="B143" s="70"/>
      <c r="C143" s="70"/>
      <c r="D143" s="70"/>
      <c r="E143" s="70"/>
      <c r="F143" s="70"/>
      <c r="G143" s="69"/>
    </row>
  </sheetData>
  <pageMargins left="0.7" right="0.7" top="0.75" bottom="0.75" header="0.3" footer="0.3"/>
  <pageSetup paperSize="9" scale="33" orientation="portrait" r:id="rId1"/>
  <customProperties>
    <customPr name="Sheet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B97D1-C386-418F-A7EA-9CDA40446CE0}">
  <sheetPr codeName="Sheet3"/>
  <dimension ref="A1"/>
  <sheetViews>
    <sheetView topLeftCell="A46" workbookViewId="0"/>
  </sheetViews>
  <sheetFormatPr defaultRowHeight="13.2"/>
  <sheetData/>
  <pageMargins left="0.7" right="0.7" top="0.75" bottom="0.75" header="0.3" footer="0.3"/>
  <customProperties>
    <customPr name="SheetID" r:id="rId1"/>
  </customProperti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M122"/>
  <sheetViews>
    <sheetView workbookViewId="0">
      <selection activeCell="D40" sqref="D40:G40"/>
    </sheetView>
  </sheetViews>
  <sheetFormatPr defaultRowHeight="13.2"/>
  <cols>
    <col min="1" max="1" width="3" style="60" bestFit="1" customWidth="1"/>
    <col min="2" max="2" width="43.77734375" bestFit="1" customWidth="1"/>
    <col min="3" max="3" width="23.21875" bestFit="1" customWidth="1"/>
    <col min="4" max="4" width="11.77734375"/>
    <col min="5" max="5" width="17.44140625" customWidth="1"/>
    <col min="6" max="6" width="17.44140625" bestFit="1" customWidth="1"/>
    <col min="7" max="7" width="10.21875" bestFit="1" customWidth="1"/>
    <col min="8" max="8" width="9.44140625"/>
    <col min="9" max="9" width="10.77734375"/>
    <col min="10" max="10" width="13"/>
    <col min="11" max="11" width="7.5546875"/>
    <col min="12" max="12" width="6"/>
    <col min="13" max="13" width="7.5546875"/>
  </cols>
  <sheetData>
    <row r="1" spans="1:5">
      <c r="B1" s="3" t="s">
        <v>273</v>
      </c>
    </row>
    <row r="2" spans="1:5" ht="15.6">
      <c r="B2" s="68"/>
    </row>
    <row r="3" spans="1:5" ht="13.8" thickBot="1">
      <c r="A3" s="60">
        <v>1</v>
      </c>
      <c r="B3" s="1" t="s">
        <v>0</v>
      </c>
    </row>
    <row r="4" spans="1:5" ht="13.8" thickBot="1">
      <c r="B4" s="63" t="s">
        <v>1</v>
      </c>
      <c r="C4" s="28" t="s">
        <v>2</v>
      </c>
    </row>
    <row r="5" spans="1:5" ht="13.8" thickBot="1">
      <c r="B5" s="64" t="s">
        <v>3</v>
      </c>
      <c r="C5" s="28" t="s">
        <v>4</v>
      </c>
    </row>
    <row r="6" spans="1:5" ht="13.8" thickBot="1">
      <c r="B6" s="64" t="s">
        <v>5</v>
      </c>
      <c r="C6" s="32" t="s">
        <v>8</v>
      </c>
    </row>
    <row r="7" spans="1:5" ht="13.8" thickBot="1">
      <c r="B7" s="63" t="s">
        <v>6</v>
      </c>
      <c r="C7" s="62" t="s">
        <v>203</v>
      </c>
    </row>
    <row r="8" spans="1:5" ht="13.8" thickBot="1">
      <c r="B8" s="63" t="s">
        <v>9</v>
      </c>
      <c r="C8" s="28" t="s">
        <v>7</v>
      </c>
    </row>
    <row r="10" spans="1:5" ht="13.8" thickBot="1">
      <c r="A10" s="60">
        <v>2</v>
      </c>
      <c r="B10" s="1" t="s">
        <v>10</v>
      </c>
    </row>
    <row r="11" spans="1:5" ht="13.8" thickBot="1">
      <c r="B11" s="27" t="s">
        <v>175</v>
      </c>
      <c r="C11" s="45"/>
      <c r="D11" s="149" t="s">
        <v>11</v>
      </c>
      <c r="E11" s="150"/>
    </row>
    <row r="12" spans="1:5" ht="48.75" customHeight="1" thickBot="1">
      <c r="B12" s="44" t="s">
        <v>142</v>
      </c>
      <c r="C12" s="45" t="s">
        <v>143</v>
      </c>
      <c r="D12" s="156" t="s">
        <v>140</v>
      </c>
      <c r="E12" s="150"/>
    </row>
    <row r="13" spans="1:5" ht="24.75" customHeight="1" thickBot="1">
      <c r="B13" s="44" t="s">
        <v>144</v>
      </c>
      <c r="C13" s="45" t="s">
        <v>37</v>
      </c>
      <c r="D13" s="156" t="s">
        <v>141</v>
      </c>
      <c r="E13" s="150"/>
    </row>
    <row r="14" spans="1:5" ht="13.8" thickBot="1">
      <c r="B14" s="29" t="s">
        <v>176</v>
      </c>
      <c r="C14" s="45" t="s">
        <v>145</v>
      </c>
      <c r="D14" s="149" t="s">
        <v>14</v>
      </c>
      <c r="E14" s="150"/>
    </row>
    <row r="15" spans="1:5" ht="13.8" thickBot="1">
      <c r="B15" s="29" t="s">
        <v>177</v>
      </c>
      <c r="C15" s="45" t="s">
        <v>146</v>
      </c>
      <c r="D15" s="149" t="s">
        <v>46</v>
      </c>
      <c r="E15" s="150"/>
    </row>
    <row r="16" spans="1:5" ht="13.8" thickBot="1">
      <c r="B16" s="27" t="s">
        <v>178</v>
      </c>
      <c r="C16" s="45" t="s">
        <v>147</v>
      </c>
      <c r="D16" s="149">
        <v>0.14699999999999999</v>
      </c>
      <c r="E16" s="150"/>
    </row>
    <row r="17" spans="1:13" ht="13.8" thickBot="1">
      <c r="B17" s="82" t="s">
        <v>179</v>
      </c>
      <c r="C17" s="45"/>
      <c r="D17" s="151" t="s">
        <v>270</v>
      </c>
      <c r="E17" s="150"/>
    </row>
    <row r="18" spans="1:13" ht="71.55" customHeight="1" thickBot="1">
      <c r="B18" s="82" t="s">
        <v>268</v>
      </c>
      <c r="C18" s="86"/>
      <c r="D18" s="156" t="s">
        <v>269</v>
      </c>
      <c r="E18" s="192"/>
    </row>
    <row r="19" spans="1:13" ht="13.8" thickBot="1">
      <c r="B19" s="44" t="s">
        <v>148</v>
      </c>
      <c r="C19" s="45" t="s">
        <v>149</v>
      </c>
      <c r="D19" s="149">
        <v>946</v>
      </c>
      <c r="E19" s="150"/>
    </row>
    <row r="20" spans="1:13" ht="13.8" thickBot="1">
      <c r="B20" s="27" t="s">
        <v>150</v>
      </c>
      <c r="C20" s="45" t="s">
        <v>151</v>
      </c>
      <c r="D20" s="149" t="s">
        <v>12</v>
      </c>
      <c r="E20" s="150"/>
    </row>
    <row r="21" spans="1:13" ht="13.8" thickBot="1">
      <c r="B21" s="45" t="s">
        <v>152</v>
      </c>
      <c r="C21" s="45" t="s">
        <v>110</v>
      </c>
      <c r="D21" s="149" t="s">
        <v>13</v>
      </c>
      <c r="E21" s="150"/>
    </row>
    <row r="22" spans="1:13" ht="13.8" thickBot="1">
      <c r="B22" s="45" t="s">
        <v>153</v>
      </c>
      <c r="C22" s="45" t="s">
        <v>154</v>
      </c>
      <c r="D22" s="149" t="s">
        <v>15</v>
      </c>
      <c r="E22" s="150"/>
    </row>
    <row r="24" spans="1:13">
      <c r="A24" s="60">
        <v>3</v>
      </c>
      <c r="B24" s="155" t="s">
        <v>186</v>
      </c>
      <c r="C24" s="155"/>
      <c r="D24" s="155"/>
      <c r="E24" s="155"/>
      <c r="F24" s="155"/>
      <c r="G24" s="155"/>
    </row>
    <row r="25" spans="1:13" ht="13.8" thickBot="1">
      <c r="B25" s="59"/>
      <c r="C25" s="59"/>
      <c r="D25" s="59"/>
      <c r="E25" s="59"/>
      <c r="F25" s="59"/>
      <c r="G25" s="59"/>
      <c r="H25" s="22"/>
      <c r="I25" s="22"/>
      <c r="J25" s="22"/>
      <c r="K25" s="22"/>
      <c r="L25" s="22"/>
      <c r="M25" s="22"/>
    </row>
    <row r="26" spans="1:13" ht="13.8" thickBot="1">
      <c r="B26" s="31" t="s">
        <v>16</v>
      </c>
      <c r="C26" s="31"/>
      <c r="D26" s="7" t="s">
        <v>19</v>
      </c>
      <c r="E26" s="7" t="s">
        <v>20</v>
      </c>
      <c r="F26" s="7" t="s">
        <v>17</v>
      </c>
      <c r="G26" s="5" t="s">
        <v>18</v>
      </c>
    </row>
    <row r="27" spans="1:13" ht="13.8" thickBot="1">
      <c r="B27" s="8" t="s">
        <v>101</v>
      </c>
      <c r="C27" s="34" t="s">
        <v>102</v>
      </c>
      <c r="D27" s="9">
        <v>0</v>
      </c>
      <c r="E27" s="9">
        <v>6</v>
      </c>
      <c r="F27" s="9">
        <v>20</v>
      </c>
      <c r="G27" s="10">
        <v>40</v>
      </c>
    </row>
    <row r="28" spans="1:13" ht="13.8" thickBot="1">
      <c r="B28" s="11" t="s">
        <v>103</v>
      </c>
      <c r="C28" s="35" t="s">
        <v>23</v>
      </c>
      <c r="D28" s="13">
        <v>43</v>
      </c>
      <c r="E28" s="14">
        <v>39.200000000000003</v>
      </c>
      <c r="F28" s="12">
        <v>32.659999999999997</v>
      </c>
      <c r="G28" s="14">
        <v>15.5</v>
      </c>
    </row>
    <row r="29" spans="1:13" ht="13.8" thickBot="1">
      <c r="B29" s="8" t="s">
        <v>104</v>
      </c>
      <c r="C29" s="34" t="s">
        <v>105</v>
      </c>
      <c r="D29" s="16"/>
      <c r="E29" s="15"/>
      <c r="F29" s="16"/>
      <c r="G29" s="6"/>
    </row>
    <row r="30" spans="1:13" ht="13.8" thickBot="1">
      <c r="B30" s="17" t="s">
        <v>106</v>
      </c>
      <c r="C30" s="36" t="s">
        <v>37</v>
      </c>
      <c r="D30" s="9">
        <v>100</v>
      </c>
      <c r="E30" s="9">
        <v>100</v>
      </c>
      <c r="F30" s="9">
        <v>100</v>
      </c>
      <c r="G30" s="9">
        <v>100</v>
      </c>
    </row>
    <row r="31" spans="1:13" ht="13.8" thickBot="1">
      <c r="B31" s="18" t="s">
        <v>107</v>
      </c>
      <c r="C31" s="37" t="s">
        <v>105</v>
      </c>
      <c r="D31" s="7" t="s">
        <v>21</v>
      </c>
      <c r="E31" s="7" t="s">
        <v>21</v>
      </c>
      <c r="F31" s="7" t="s">
        <v>21</v>
      </c>
      <c r="G31" s="7" t="s">
        <v>21</v>
      </c>
    </row>
    <row r="32" spans="1:13" ht="13.8" thickBot="1">
      <c r="B32" s="17" t="s">
        <v>108</v>
      </c>
      <c r="C32" s="36" t="s">
        <v>23</v>
      </c>
      <c r="D32" s="16"/>
      <c r="E32" s="19">
        <v>0.47</v>
      </c>
      <c r="F32" s="19">
        <v>0.47</v>
      </c>
      <c r="G32" s="19">
        <v>0.47</v>
      </c>
    </row>
    <row r="33" spans="2:7" ht="13.8" thickBot="1">
      <c r="B33" s="8" t="s">
        <v>109</v>
      </c>
      <c r="C33" s="34" t="s">
        <v>110</v>
      </c>
      <c r="D33" s="16"/>
      <c r="E33" s="10">
        <v>36</v>
      </c>
      <c r="F33" s="72">
        <v>67</v>
      </c>
      <c r="G33" s="10">
        <v>57</v>
      </c>
    </row>
    <row r="34" spans="2:7" ht="13.8" thickBot="1">
      <c r="B34" s="18" t="s">
        <v>180</v>
      </c>
      <c r="C34" s="37" t="s">
        <v>23</v>
      </c>
      <c r="D34" s="7" t="s">
        <v>21</v>
      </c>
      <c r="E34" s="20">
        <v>1.1000000000000001</v>
      </c>
      <c r="F34" s="73">
        <v>1.1000000000000001</v>
      </c>
      <c r="G34" s="21">
        <v>1.5</v>
      </c>
    </row>
    <row r="35" spans="2:7" ht="13.8" thickBot="1">
      <c r="B35" s="11" t="s">
        <v>111</v>
      </c>
      <c r="C35" s="35" t="s">
        <v>112</v>
      </c>
      <c r="D35" s="16"/>
      <c r="E35" s="12">
        <v>1.78</v>
      </c>
      <c r="F35" s="12">
        <v>2.5499999999999998</v>
      </c>
      <c r="G35" s="12">
        <v>2.84</v>
      </c>
    </row>
    <row r="36" spans="2:7" ht="13.8" thickBot="1">
      <c r="B36" s="29" t="s">
        <v>22</v>
      </c>
      <c r="C36" s="29" t="s">
        <v>23</v>
      </c>
      <c r="D36" s="119">
        <v>43</v>
      </c>
      <c r="E36" s="120"/>
      <c r="F36" s="120"/>
      <c r="G36" s="121"/>
    </row>
    <row r="37" spans="2:7" ht="13.8" thickBot="1">
      <c r="B37" s="29" t="s">
        <v>24</v>
      </c>
      <c r="C37" s="29" t="s">
        <v>25</v>
      </c>
      <c r="D37" s="119">
        <v>4.04</v>
      </c>
      <c r="E37" s="120"/>
      <c r="F37" s="120"/>
      <c r="G37" s="121"/>
    </row>
    <row r="38" spans="2:7" ht="13.8" thickBot="1">
      <c r="B38" s="29" t="s">
        <v>113</v>
      </c>
      <c r="C38" s="29" t="s">
        <v>23</v>
      </c>
      <c r="D38" s="152">
        <v>2.77</v>
      </c>
      <c r="E38" s="153"/>
      <c r="F38" s="153"/>
      <c r="G38" s="154"/>
    </row>
    <row r="39" spans="2:7" ht="13.8" thickBot="1">
      <c r="B39" s="27" t="s">
        <v>114</v>
      </c>
      <c r="C39" s="27" t="s">
        <v>23</v>
      </c>
      <c r="D39" s="152">
        <v>0.47</v>
      </c>
      <c r="E39" s="153"/>
      <c r="F39" s="153"/>
      <c r="G39" s="154"/>
    </row>
    <row r="40" spans="2:7" ht="13.8" thickBot="1">
      <c r="B40" s="29" t="s">
        <v>26</v>
      </c>
      <c r="C40" s="29" t="s">
        <v>100</v>
      </c>
      <c r="D40" s="119">
        <v>1500</v>
      </c>
      <c r="E40" s="120"/>
      <c r="F40" s="120"/>
      <c r="G40" s="121"/>
    </row>
    <row r="41" spans="2:7" ht="13.8" thickBot="1">
      <c r="B41" s="29" t="s">
        <v>27</v>
      </c>
      <c r="C41" s="29" t="s">
        <v>28</v>
      </c>
      <c r="D41" s="152" t="s">
        <v>29</v>
      </c>
      <c r="E41" s="153"/>
      <c r="F41" s="153"/>
      <c r="G41" s="154"/>
    </row>
    <row r="42" spans="2:7" ht="13.8" thickBot="1">
      <c r="B42" s="29" t="s">
        <v>30</v>
      </c>
      <c r="C42" s="84" t="s">
        <v>31</v>
      </c>
      <c r="D42" s="119">
        <v>2889</v>
      </c>
      <c r="E42" s="120"/>
      <c r="F42" s="120"/>
      <c r="G42" s="121"/>
    </row>
    <row r="43" spans="2:7" ht="13.8" thickBot="1">
      <c r="B43" s="30" t="s">
        <v>32</v>
      </c>
      <c r="C43" s="85" t="s">
        <v>31</v>
      </c>
      <c r="D43" s="119">
        <v>6365</v>
      </c>
      <c r="E43" s="120"/>
      <c r="F43" s="120"/>
      <c r="G43" s="121"/>
    </row>
    <row r="44" spans="2:7" ht="13.8" thickBot="1">
      <c r="B44" s="29" t="s">
        <v>33</v>
      </c>
      <c r="C44" s="29" t="s">
        <v>34</v>
      </c>
      <c r="D44" s="119">
        <v>6</v>
      </c>
      <c r="E44" s="120"/>
      <c r="F44" s="120"/>
      <c r="G44" s="121"/>
    </row>
    <row r="45" spans="2:7" ht="13.8" thickBot="1">
      <c r="B45" s="29" t="s">
        <v>35</v>
      </c>
      <c r="C45" s="29" t="s">
        <v>34</v>
      </c>
      <c r="D45" s="119">
        <v>10</v>
      </c>
      <c r="E45" s="120"/>
      <c r="F45" s="120"/>
      <c r="G45" s="121"/>
    </row>
    <row r="46" spans="2:7" ht="13.8" thickBot="1">
      <c r="B46" s="29" t="s">
        <v>36</v>
      </c>
      <c r="C46" s="29" t="s">
        <v>37</v>
      </c>
      <c r="D46" s="119">
        <v>110</v>
      </c>
      <c r="E46" s="120"/>
      <c r="F46" s="120"/>
      <c r="G46" s="121"/>
    </row>
    <row r="47" spans="2:7" ht="13.8" thickBot="1">
      <c r="B47" s="29" t="s">
        <v>38</v>
      </c>
      <c r="C47" s="29" t="s">
        <v>39</v>
      </c>
      <c r="D47" s="119" t="s">
        <v>40</v>
      </c>
      <c r="E47" s="120"/>
      <c r="F47" s="120"/>
      <c r="G47" s="121"/>
    </row>
    <row r="48" spans="2:7" ht="13.8" thickBot="1">
      <c r="B48" s="29" t="s">
        <v>115</v>
      </c>
      <c r="C48" s="29" t="s">
        <v>41</v>
      </c>
      <c r="D48" s="119" t="s">
        <v>42</v>
      </c>
      <c r="E48" s="120"/>
      <c r="F48" s="120"/>
      <c r="G48" s="121"/>
    </row>
    <row r="49" spans="1:13" ht="13.8" thickBot="1">
      <c r="B49" s="27" t="s">
        <v>43</v>
      </c>
      <c r="C49" s="27" t="s">
        <v>44</v>
      </c>
      <c r="D49" s="119" t="s">
        <v>45</v>
      </c>
      <c r="E49" s="120"/>
      <c r="F49" s="120"/>
      <c r="G49" s="121"/>
    </row>
    <row r="51" spans="1:13">
      <c r="A51" s="60">
        <v>4</v>
      </c>
      <c r="B51" s="2" t="s">
        <v>47</v>
      </c>
      <c r="C51" s="22"/>
      <c r="D51" s="22"/>
      <c r="E51" s="22"/>
      <c r="F51" s="22"/>
      <c r="G51" s="22"/>
      <c r="H51" s="22"/>
      <c r="I51" s="22"/>
      <c r="J51" s="22"/>
      <c r="K51" s="22"/>
      <c r="L51" s="22"/>
      <c r="M51" s="22"/>
    </row>
    <row r="52" spans="1:13" ht="13.8" thickBot="1">
      <c r="B52" s="22"/>
      <c r="C52" s="22"/>
      <c r="D52" s="22"/>
      <c r="E52" s="22"/>
      <c r="F52" s="22"/>
      <c r="G52" s="22"/>
      <c r="H52" s="22"/>
      <c r="I52" s="22"/>
      <c r="J52" s="22"/>
      <c r="K52" s="22"/>
      <c r="L52" s="22"/>
      <c r="M52" s="22"/>
    </row>
    <row r="53" spans="1:13" ht="13.8" thickBot="1">
      <c r="B53" s="29" t="s">
        <v>48</v>
      </c>
      <c r="C53" s="33">
        <v>3</v>
      </c>
      <c r="D53" s="120"/>
      <c r="E53" s="120"/>
      <c r="F53" s="120"/>
      <c r="G53" s="120"/>
    </row>
    <row r="54" spans="1:13" ht="13.8" thickBot="1">
      <c r="B54" s="111" t="s">
        <v>49</v>
      </c>
      <c r="C54" s="56" t="s">
        <v>50</v>
      </c>
      <c r="D54" s="56" t="s">
        <v>53</v>
      </c>
      <c r="E54" s="56" t="s">
        <v>51</v>
      </c>
      <c r="F54" s="56" t="s">
        <v>183</v>
      </c>
      <c r="G54" s="57" t="s">
        <v>52</v>
      </c>
    </row>
    <row r="55" spans="1:13" ht="24.75" customHeight="1" thickBot="1">
      <c r="B55" s="113"/>
      <c r="C55" s="43" t="s">
        <v>116</v>
      </c>
      <c r="D55" s="39" t="s">
        <v>181</v>
      </c>
      <c r="E55" s="41" t="s">
        <v>117</v>
      </c>
      <c r="F55" s="41" t="s">
        <v>184</v>
      </c>
      <c r="G55" s="38" t="s">
        <v>118</v>
      </c>
    </row>
    <row r="56" spans="1:13" ht="13.8" thickBot="1">
      <c r="B56" s="111" t="s">
        <v>54</v>
      </c>
      <c r="C56" s="56" t="s">
        <v>50</v>
      </c>
      <c r="D56" s="56" t="s">
        <v>53</v>
      </c>
      <c r="E56" s="56" t="s">
        <v>51</v>
      </c>
      <c r="F56" s="56" t="s">
        <v>183</v>
      </c>
      <c r="G56" s="57" t="s">
        <v>52</v>
      </c>
    </row>
    <row r="57" spans="1:13" ht="13.5" customHeight="1" thickBot="1">
      <c r="B57" s="113"/>
      <c r="C57" s="43" t="s">
        <v>119</v>
      </c>
      <c r="D57" s="40" t="s">
        <v>182</v>
      </c>
      <c r="E57" s="42" t="s">
        <v>117</v>
      </c>
      <c r="F57" s="42" t="s">
        <v>184</v>
      </c>
      <c r="G57" s="38" t="s">
        <v>118</v>
      </c>
    </row>
    <row r="58" spans="1:13" ht="13.8" thickBot="1">
      <c r="B58" s="23" t="s">
        <v>55</v>
      </c>
      <c r="C58" s="43" t="s">
        <v>120</v>
      </c>
      <c r="D58" s="47"/>
      <c r="E58" s="47"/>
      <c r="F58" s="47"/>
    </row>
    <row r="59" spans="1:13" ht="12.75" customHeight="1" thickBot="1">
      <c r="B59" s="114" t="s">
        <v>56</v>
      </c>
      <c r="C59" s="173" t="s">
        <v>57</v>
      </c>
      <c r="D59" s="119" t="s">
        <v>121</v>
      </c>
      <c r="E59" s="120"/>
      <c r="F59" s="120"/>
      <c r="G59" s="121"/>
    </row>
    <row r="60" spans="1:13" ht="13.5" customHeight="1" thickBot="1">
      <c r="B60" s="118"/>
      <c r="C60" s="174"/>
      <c r="D60" s="127" t="s">
        <v>122</v>
      </c>
      <c r="E60" s="128"/>
      <c r="F60" s="128"/>
      <c r="G60" s="129"/>
    </row>
    <row r="61" spans="1:13" ht="13.5" customHeight="1" thickBot="1">
      <c r="B61" s="118"/>
      <c r="C61" s="173" t="s">
        <v>58</v>
      </c>
      <c r="D61" s="130" t="s">
        <v>121</v>
      </c>
      <c r="E61" s="131"/>
      <c r="F61" s="131"/>
      <c r="G61" s="132"/>
    </row>
    <row r="62" spans="1:13" ht="13.5" customHeight="1" thickBot="1">
      <c r="B62" s="115"/>
      <c r="C62" s="174"/>
      <c r="D62" s="133" t="s">
        <v>123</v>
      </c>
      <c r="E62" s="134"/>
      <c r="F62" s="134"/>
      <c r="G62" s="135"/>
    </row>
    <row r="63" spans="1:13" ht="28.5" customHeight="1" thickBot="1">
      <c r="B63" s="114" t="s">
        <v>59</v>
      </c>
      <c r="C63" s="175" t="s">
        <v>124</v>
      </c>
      <c r="D63" s="179" t="s">
        <v>155</v>
      </c>
      <c r="E63" s="180"/>
      <c r="F63" s="116" t="s">
        <v>125</v>
      </c>
      <c r="G63" s="117"/>
    </row>
    <row r="64" spans="1:13" ht="37.5" customHeight="1" thickBot="1">
      <c r="B64" s="115"/>
      <c r="C64" s="176"/>
      <c r="D64" s="179" t="s">
        <v>156</v>
      </c>
      <c r="E64" s="180"/>
      <c r="F64" s="177" t="s">
        <v>157</v>
      </c>
      <c r="G64" s="178"/>
    </row>
    <row r="65" spans="1:13" ht="26.25" customHeight="1" thickBot="1">
      <c r="B65" s="114" t="s">
        <v>60</v>
      </c>
      <c r="C65" s="58" t="s">
        <v>127</v>
      </c>
      <c r="D65" s="181" t="s">
        <v>128</v>
      </c>
      <c r="E65" s="182"/>
      <c r="F65" s="177" t="s">
        <v>126</v>
      </c>
      <c r="G65" s="178"/>
      <c r="H65" s="4"/>
    </row>
    <row r="66" spans="1:13" ht="24.75" customHeight="1" thickBot="1">
      <c r="B66" s="115"/>
      <c r="C66" s="48" t="s">
        <v>129</v>
      </c>
      <c r="D66" s="183" t="s">
        <v>130</v>
      </c>
      <c r="E66" s="184"/>
      <c r="F66" s="177" t="s">
        <v>126</v>
      </c>
      <c r="G66" s="178"/>
    </row>
    <row r="67" spans="1:13" ht="13.8" thickBot="1">
      <c r="B67" s="111" t="s">
        <v>61</v>
      </c>
      <c r="C67" s="55" t="s">
        <v>62</v>
      </c>
      <c r="D67" s="185" t="s">
        <v>6</v>
      </c>
      <c r="E67" s="186"/>
      <c r="F67" s="141" t="s">
        <v>63</v>
      </c>
      <c r="G67" s="142"/>
    </row>
    <row r="68" spans="1:13" ht="13.5" customHeight="1" thickBot="1">
      <c r="B68" s="112"/>
      <c r="C68" s="136" t="s">
        <v>131</v>
      </c>
      <c r="D68" s="187" t="s">
        <v>135</v>
      </c>
      <c r="E68" s="188"/>
      <c r="F68" s="143" t="s">
        <v>69</v>
      </c>
      <c r="G68" s="144"/>
    </row>
    <row r="69" spans="1:13" ht="13.8" thickBot="1">
      <c r="B69" s="112"/>
      <c r="C69" s="137"/>
      <c r="D69" s="187" t="s">
        <v>136</v>
      </c>
      <c r="E69" s="188"/>
      <c r="F69" s="145"/>
      <c r="G69" s="146"/>
    </row>
    <row r="70" spans="1:13" ht="13.8" thickBot="1">
      <c r="B70" s="112"/>
      <c r="C70" s="29" t="s">
        <v>132</v>
      </c>
      <c r="D70" s="187" t="s">
        <v>135</v>
      </c>
      <c r="E70" s="188"/>
      <c r="F70" s="147" t="s">
        <v>70</v>
      </c>
      <c r="G70" s="148"/>
    </row>
    <row r="71" spans="1:13" ht="13.8" thickBot="1">
      <c r="B71" s="112"/>
      <c r="C71" s="27" t="s">
        <v>133</v>
      </c>
      <c r="D71" s="187" t="s">
        <v>135</v>
      </c>
      <c r="E71" s="188"/>
      <c r="F71" s="125" t="s">
        <v>64</v>
      </c>
      <c r="G71" s="126"/>
    </row>
    <row r="72" spans="1:13" ht="24.75" customHeight="1" thickBot="1">
      <c r="B72" s="113"/>
      <c r="C72" s="49" t="s">
        <v>134</v>
      </c>
      <c r="D72" s="187" t="s">
        <v>135</v>
      </c>
      <c r="E72" s="188"/>
      <c r="F72" s="143" t="s">
        <v>71</v>
      </c>
      <c r="G72" s="144"/>
    </row>
    <row r="73" spans="1:13" ht="13.8" thickBot="1">
      <c r="B73" s="23" t="s">
        <v>65</v>
      </c>
      <c r="C73" s="46" t="s">
        <v>66</v>
      </c>
      <c r="D73" s="138" t="s">
        <v>139</v>
      </c>
      <c r="E73" s="139"/>
      <c r="F73" s="139"/>
      <c r="G73" s="140"/>
    </row>
    <row r="74" spans="1:13" ht="13.8" thickBot="1">
      <c r="B74" s="23" t="s">
        <v>67</v>
      </c>
      <c r="C74" s="46" t="s">
        <v>138</v>
      </c>
      <c r="D74" s="122" t="s">
        <v>208</v>
      </c>
      <c r="E74" s="123"/>
      <c r="F74" s="123"/>
      <c r="G74" s="124"/>
    </row>
    <row r="75" spans="1:13" ht="13.8" thickBot="1">
      <c r="B75" s="24" t="s">
        <v>68</v>
      </c>
      <c r="C75" s="46" t="s">
        <v>137</v>
      </c>
      <c r="D75" s="172"/>
      <c r="E75" s="123"/>
      <c r="F75" s="123"/>
      <c r="G75" s="124"/>
    </row>
    <row r="77" spans="1:13">
      <c r="A77" s="60">
        <v>5</v>
      </c>
      <c r="B77" s="71" t="s">
        <v>206</v>
      </c>
      <c r="C77" s="22"/>
      <c r="D77" s="22"/>
      <c r="E77" s="22"/>
      <c r="F77" s="22"/>
      <c r="G77" s="22"/>
      <c r="H77" s="22"/>
      <c r="I77" s="22"/>
      <c r="J77" s="22"/>
      <c r="K77" s="22"/>
      <c r="L77" s="22"/>
      <c r="M77" s="22"/>
    </row>
    <row r="78" spans="1:13" ht="13.8" thickBot="1">
      <c r="B78" s="22"/>
      <c r="C78" s="22"/>
      <c r="D78" s="22"/>
      <c r="E78" s="22"/>
      <c r="F78" s="22"/>
      <c r="G78" s="22"/>
      <c r="H78" s="22"/>
      <c r="I78" s="22"/>
      <c r="J78" s="22"/>
      <c r="K78" s="22"/>
      <c r="L78" s="22"/>
      <c r="M78" s="22"/>
    </row>
    <row r="79" spans="1:13" ht="13.8" thickBot="1">
      <c r="B79" s="50" t="s">
        <v>72</v>
      </c>
      <c r="C79" s="51"/>
      <c r="D79" s="163" t="s">
        <v>188</v>
      </c>
      <c r="E79" s="164"/>
      <c r="F79" s="165"/>
    </row>
    <row r="80" spans="1:13" ht="13.8" thickBot="1">
      <c r="B80" s="50" t="s">
        <v>73</v>
      </c>
      <c r="C80" s="51"/>
      <c r="D80" s="163" t="s">
        <v>74</v>
      </c>
      <c r="E80" s="164"/>
      <c r="F80" s="165"/>
    </row>
    <row r="81" spans="1:13" ht="13.8" thickBot="1">
      <c r="B81" s="50" t="s">
        <v>185</v>
      </c>
      <c r="C81" s="51"/>
      <c r="D81" s="166">
        <v>1440</v>
      </c>
      <c r="E81" s="167"/>
      <c r="F81" s="168"/>
    </row>
    <row r="82" spans="1:13" ht="13.8" thickBot="1">
      <c r="B82" s="50" t="s">
        <v>75</v>
      </c>
      <c r="C82" s="51"/>
      <c r="D82" s="169">
        <v>86.7</v>
      </c>
      <c r="E82" s="170"/>
      <c r="F82" s="171"/>
    </row>
    <row r="83" spans="1:13" ht="13.8" thickBot="1">
      <c r="B83" s="50" t="s">
        <v>76</v>
      </c>
      <c r="C83" s="51"/>
      <c r="D83" s="163" t="s">
        <v>77</v>
      </c>
      <c r="E83" s="164"/>
      <c r="F83" s="165"/>
    </row>
    <row r="85" spans="1:13">
      <c r="A85" s="60">
        <v>6</v>
      </c>
      <c r="B85" s="2" t="s">
        <v>78</v>
      </c>
      <c r="C85" s="22"/>
      <c r="D85" s="22"/>
      <c r="E85" s="22"/>
      <c r="F85" s="22"/>
      <c r="G85" s="22"/>
      <c r="H85" s="22"/>
      <c r="I85" s="22"/>
      <c r="J85" s="22"/>
      <c r="K85" s="22"/>
      <c r="L85" s="22"/>
      <c r="M85" s="22"/>
    </row>
    <row r="86" spans="1:13" ht="13.8" thickBot="1">
      <c r="B86" s="22"/>
      <c r="C86" s="22"/>
      <c r="D86" s="22"/>
      <c r="E86" s="22"/>
      <c r="F86" s="22"/>
      <c r="G86" s="22"/>
      <c r="H86" s="22"/>
      <c r="I86" s="22"/>
      <c r="J86" s="22"/>
      <c r="K86" s="22"/>
      <c r="L86" s="22"/>
      <c r="M86" s="22"/>
    </row>
    <row r="87" spans="1:13" ht="13.8" thickBot="1">
      <c r="B87" s="25" t="s">
        <v>79</v>
      </c>
      <c r="C87" s="26"/>
      <c r="D87" s="157" t="s">
        <v>159</v>
      </c>
      <c r="E87" s="158"/>
      <c r="F87" s="159"/>
    </row>
    <row r="88" spans="1:13" ht="13.8" thickBot="1">
      <c r="B88" s="25" t="s">
        <v>80</v>
      </c>
      <c r="C88" s="26"/>
      <c r="D88" s="157" t="s">
        <v>158</v>
      </c>
      <c r="E88" s="158"/>
      <c r="F88" s="159"/>
    </row>
    <row r="89" spans="1:13" ht="13.8" thickBot="1">
      <c r="B89" s="25" t="s">
        <v>81</v>
      </c>
      <c r="C89" s="26"/>
      <c r="D89" s="157" t="s">
        <v>159</v>
      </c>
      <c r="E89" s="158"/>
      <c r="F89" s="159"/>
    </row>
    <row r="90" spans="1:13" ht="13.8" thickBot="1">
      <c r="B90" s="25" t="s">
        <v>56</v>
      </c>
      <c r="C90" s="26"/>
      <c r="D90" s="189" t="s">
        <v>160</v>
      </c>
      <c r="E90" s="190"/>
      <c r="F90" s="191"/>
    </row>
    <row r="91" spans="1:13" ht="13.8" thickBot="1">
      <c r="B91" s="25" t="s">
        <v>82</v>
      </c>
      <c r="C91" s="26"/>
      <c r="D91" s="189" t="s">
        <v>159</v>
      </c>
      <c r="E91" s="190"/>
      <c r="F91" s="191"/>
    </row>
    <row r="92" spans="1:13" ht="13.8" thickBot="1">
      <c r="B92" s="25" t="s">
        <v>83</v>
      </c>
      <c r="C92" s="26"/>
      <c r="D92" s="189" t="s">
        <v>207</v>
      </c>
      <c r="E92" s="190"/>
      <c r="F92" s="191"/>
    </row>
    <row r="93" spans="1:13" ht="13.8" thickBot="1">
      <c r="B93" s="25" t="s">
        <v>84</v>
      </c>
      <c r="C93" s="26"/>
      <c r="D93" s="157" t="s">
        <v>158</v>
      </c>
      <c r="E93" s="158"/>
      <c r="F93" s="159"/>
    </row>
    <row r="94" spans="1:13" ht="13.8" thickBot="1">
      <c r="B94" s="25" t="s">
        <v>85</v>
      </c>
      <c r="C94" s="26"/>
      <c r="D94" s="157" t="s">
        <v>158</v>
      </c>
      <c r="E94" s="158"/>
      <c r="F94" s="159"/>
    </row>
    <row r="95" spans="1:13" ht="13.8" thickBot="1">
      <c r="B95" s="25" t="s">
        <v>86</v>
      </c>
      <c r="C95" s="26"/>
      <c r="D95" s="157" t="s">
        <v>161</v>
      </c>
      <c r="E95" s="158"/>
      <c r="F95" s="159"/>
    </row>
    <row r="96" spans="1:13" ht="13.8" thickBot="1">
      <c r="B96" s="25" t="s">
        <v>87</v>
      </c>
      <c r="C96" s="26"/>
      <c r="D96" s="157" t="s">
        <v>161</v>
      </c>
      <c r="E96" s="158"/>
      <c r="F96" s="159"/>
    </row>
    <row r="98" spans="1:13">
      <c r="A98" s="60">
        <v>7</v>
      </c>
      <c r="B98" s="2" t="s">
        <v>88</v>
      </c>
      <c r="C98" s="22"/>
      <c r="D98" s="22"/>
      <c r="E98" s="22"/>
      <c r="F98" s="22"/>
      <c r="G98" s="22"/>
      <c r="H98" s="22"/>
      <c r="I98" s="22"/>
      <c r="J98" s="22"/>
      <c r="K98" s="22"/>
      <c r="L98" s="22"/>
      <c r="M98" s="22"/>
    </row>
    <row r="99" spans="1:13" ht="13.8" thickBot="1">
      <c r="B99" s="22"/>
      <c r="C99" s="22"/>
      <c r="D99" s="22"/>
      <c r="E99" s="22"/>
      <c r="F99" s="22"/>
      <c r="G99" s="22"/>
      <c r="H99" s="22"/>
      <c r="I99" s="22"/>
      <c r="J99" s="22"/>
      <c r="K99" s="22"/>
      <c r="L99" s="22"/>
      <c r="M99" s="22"/>
    </row>
    <row r="100" spans="1:13" ht="13.8" thickBot="1">
      <c r="B100" s="25" t="s">
        <v>89</v>
      </c>
      <c r="C100" s="26" t="s">
        <v>90</v>
      </c>
      <c r="D100" s="196" t="s">
        <v>271</v>
      </c>
      <c r="E100" s="197"/>
      <c r="F100" s="198"/>
    </row>
    <row r="101" spans="1:13" ht="13.5" customHeight="1" thickBot="1">
      <c r="B101" s="52" t="s">
        <v>162</v>
      </c>
      <c r="C101" s="26" t="s">
        <v>91</v>
      </c>
      <c r="D101" s="196" t="s">
        <v>271</v>
      </c>
      <c r="E101" s="197"/>
      <c r="F101" s="198"/>
    </row>
    <row r="102" spans="1:13" ht="13.8" thickBot="1">
      <c r="B102" s="53" t="s">
        <v>163</v>
      </c>
      <c r="C102" s="26" t="s">
        <v>91</v>
      </c>
      <c r="D102" s="196" t="s">
        <v>271</v>
      </c>
      <c r="E102" s="197"/>
      <c r="F102" s="198"/>
    </row>
    <row r="103" spans="1:13" ht="13.8" thickBot="1">
      <c r="B103" s="53" t="s">
        <v>164</v>
      </c>
      <c r="C103" s="26" t="s">
        <v>91</v>
      </c>
      <c r="D103" s="196" t="s">
        <v>271</v>
      </c>
      <c r="E103" s="197"/>
      <c r="F103" s="198"/>
    </row>
    <row r="104" spans="1:13" ht="13.8" thickBot="1">
      <c r="B104" s="53" t="s">
        <v>165</v>
      </c>
      <c r="C104" s="26" t="s">
        <v>91</v>
      </c>
      <c r="D104" s="196" t="s">
        <v>271</v>
      </c>
      <c r="E104" s="197"/>
      <c r="F104" s="198"/>
    </row>
    <row r="105" spans="1:13" ht="13.8" thickBot="1">
      <c r="B105" s="54" t="s">
        <v>166</v>
      </c>
      <c r="C105" s="26" t="s">
        <v>91</v>
      </c>
      <c r="D105" s="196" t="s">
        <v>271</v>
      </c>
      <c r="E105" s="197"/>
      <c r="F105" s="198"/>
    </row>
    <row r="106" spans="1:13" ht="13.8" thickBot="1">
      <c r="B106" s="199" t="s">
        <v>92</v>
      </c>
      <c r="C106" s="200"/>
      <c r="D106" s="160" t="s">
        <v>167</v>
      </c>
      <c r="E106" s="161"/>
      <c r="F106" s="162"/>
    </row>
    <row r="107" spans="1:13" ht="13.8" thickBot="1">
      <c r="B107" s="201"/>
      <c r="C107" s="202"/>
      <c r="D107" s="160" t="s">
        <v>168</v>
      </c>
      <c r="E107" s="161"/>
      <c r="F107" s="162"/>
    </row>
    <row r="108" spans="1:13" ht="13.8" thickBot="1">
      <c r="B108" s="199" t="s">
        <v>93</v>
      </c>
      <c r="C108" s="200"/>
      <c r="D108" s="160" t="s">
        <v>167</v>
      </c>
      <c r="E108" s="161"/>
      <c r="F108" s="162"/>
    </row>
    <row r="109" spans="1:13" ht="13.8" thickBot="1">
      <c r="B109" s="201"/>
      <c r="C109" s="202"/>
      <c r="D109" s="160" t="s">
        <v>168</v>
      </c>
      <c r="E109" s="161"/>
      <c r="F109" s="162"/>
    </row>
    <row r="110" spans="1:13" ht="13.8" thickBot="1">
      <c r="B110" s="199" t="s">
        <v>94</v>
      </c>
      <c r="C110" s="200"/>
      <c r="D110" s="157" t="s">
        <v>169</v>
      </c>
      <c r="E110" s="158"/>
      <c r="F110" s="159"/>
    </row>
    <row r="111" spans="1:13" ht="13.8" thickBot="1">
      <c r="B111" s="201"/>
      <c r="C111" s="202"/>
      <c r="D111" s="157" t="s">
        <v>170</v>
      </c>
      <c r="E111" s="158"/>
      <c r="F111" s="159"/>
    </row>
    <row r="112" spans="1:13" ht="13.8" thickBot="1">
      <c r="B112" s="194" t="s">
        <v>171</v>
      </c>
      <c r="C112" s="26" t="s">
        <v>172</v>
      </c>
      <c r="D112" s="196" t="s">
        <v>271</v>
      </c>
      <c r="E112" s="197"/>
      <c r="F112" s="198"/>
    </row>
    <row r="113" spans="1:13" ht="13.8" thickBot="1">
      <c r="B113" s="195"/>
      <c r="C113" s="26" t="s">
        <v>173</v>
      </c>
      <c r="D113" s="196" t="s">
        <v>271</v>
      </c>
      <c r="E113" s="197"/>
      <c r="F113" s="198"/>
    </row>
    <row r="115" spans="1:13">
      <c r="A115" s="60">
        <v>8</v>
      </c>
      <c r="B115" s="2" t="s">
        <v>95</v>
      </c>
      <c r="C115" s="22"/>
      <c r="D115" s="22"/>
      <c r="E115" s="22"/>
      <c r="F115" s="22"/>
      <c r="G115" s="22"/>
      <c r="H115" s="22"/>
      <c r="I115" s="22"/>
      <c r="J115" s="22"/>
      <c r="K115" s="22"/>
      <c r="L115" s="22"/>
      <c r="M115" s="22"/>
    </row>
    <row r="116" spans="1:13" ht="13.8" thickBot="1">
      <c r="B116" s="22"/>
      <c r="C116" s="22"/>
      <c r="D116" s="22"/>
      <c r="E116" s="22"/>
      <c r="F116" s="22"/>
      <c r="G116" s="22"/>
      <c r="H116" s="22"/>
      <c r="I116" s="22"/>
      <c r="J116" s="22"/>
      <c r="K116" s="22"/>
      <c r="L116" s="22"/>
      <c r="M116" s="22"/>
    </row>
    <row r="117" spans="1:13" ht="25.5" customHeight="1" thickBot="1">
      <c r="B117" s="193" t="s">
        <v>174</v>
      </c>
      <c r="C117" s="158"/>
      <c r="D117" s="158"/>
      <c r="E117" s="158"/>
      <c r="F117" s="159"/>
    </row>
    <row r="118" spans="1:13">
      <c r="B118" s="157"/>
      <c r="C118" s="158"/>
      <c r="D118" s="158"/>
      <c r="E118" s="158"/>
      <c r="F118" s="159"/>
    </row>
    <row r="119" spans="1:13" ht="13.8" thickBot="1">
      <c r="B119" s="157" t="s">
        <v>96</v>
      </c>
      <c r="C119" s="158"/>
      <c r="D119" s="158"/>
      <c r="E119" s="158"/>
      <c r="F119" s="159"/>
    </row>
    <row r="120" spans="1:13" ht="13.8" thickBot="1">
      <c r="B120" s="157" t="s">
        <v>97</v>
      </c>
      <c r="C120" s="158"/>
      <c r="D120" s="158"/>
      <c r="E120" s="158"/>
      <c r="F120" s="159"/>
    </row>
    <row r="121" spans="1:13" ht="13.8" thickBot="1">
      <c r="B121" s="157" t="s">
        <v>98</v>
      </c>
      <c r="C121" s="158"/>
      <c r="D121" s="158"/>
      <c r="E121" s="158"/>
      <c r="F121" s="159"/>
    </row>
    <row r="122" spans="1:13" ht="13.8" thickBot="1">
      <c r="B122" s="157" t="s">
        <v>99</v>
      </c>
      <c r="C122" s="158"/>
      <c r="D122" s="158"/>
      <c r="E122" s="158"/>
      <c r="F122" s="159"/>
    </row>
  </sheetData>
  <mergeCells count="103">
    <mergeCell ref="D18:E18"/>
    <mergeCell ref="B117:F117"/>
    <mergeCell ref="B118:F118"/>
    <mergeCell ref="B119:F119"/>
    <mergeCell ref="B120:F120"/>
    <mergeCell ref="B121:F121"/>
    <mergeCell ref="B122:F122"/>
    <mergeCell ref="D108:F108"/>
    <mergeCell ref="D109:F109"/>
    <mergeCell ref="B112:B113"/>
    <mergeCell ref="D112:F112"/>
    <mergeCell ref="D113:F113"/>
    <mergeCell ref="D100:F100"/>
    <mergeCell ref="D101:F101"/>
    <mergeCell ref="D102:F102"/>
    <mergeCell ref="D103:F103"/>
    <mergeCell ref="D104:F104"/>
    <mergeCell ref="D105:F105"/>
    <mergeCell ref="B106:C107"/>
    <mergeCell ref="B108:C109"/>
    <mergeCell ref="B110:C111"/>
    <mergeCell ref="D110:F110"/>
    <mergeCell ref="D111:F111"/>
    <mergeCell ref="D107:F107"/>
    <mergeCell ref="D87:F87"/>
    <mergeCell ref="D88:F88"/>
    <mergeCell ref="D89:F89"/>
    <mergeCell ref="D90:F90"/>
    <mergeCell ref="D91:F91"/>
    <mergeCell ref="D92:F92"/>
    <mergeCell ref="D93:F93"/>
    <mergeCell ref="D94:F94"/>
    <mergeCell ref="D95:F95"/>
    <mergeCell ref="D96:F96"/>
    <mergeCell ref="D106:F106"/>
    <mergeCell ref="D79:F79"/>
    <mergeCell ref="D80:F80"/>
    <mergeCell ref="D81:F81"/>
    <mergeCell ref="D82:F82"/>
    <mergeCell ref="D83:F83"/>
    <mergeCell ref="D75:G75"/>
    <mergeCell ref="C59:C60"/>
    <mergeCell ref="C61:C62"/>
    <mergeCell ref="C63:C64"/>
    <mergeCell ref="F64:G64"/>
    <mergeCell ref="F65:G65"/>
    <mergeCell ref="F66:G66"/>
    <mergeCell ref="D63:E63"/>
    <mergeCell ref="D64:E64"/>
    <mergeCell ref="D65:E65"/>
    <mergeCell ref="D66:E66"/>
    <mergeCell ref="D67:E67"/>
    <mergeCell ref="D68:E68"/>
    <mergeCell ref="D69:E69"/>
    <mergeCell ref="D70:E70"/>
    <mergeCell ref="D71:E71"/>
    <mergeCell ref="D72:E72"/>
    <mergeCell ref="D11:E11"/>
    <mergeCell ref="D17:E17"/>
    <mergeCell ref="D19:E19"/>
    <mergeCell ref="D20:E20"/>
    <mergeCell ref="D21:E21"/>
    <mergeCell ref="D22:E22"/>
    <mergeCell ref="D45:G45"/>
    <mergeCell ref="D46:G46"/>
    <mergeCell ref="D47:G47"/>
    <mergeCell ref="D42:G42"/>
    <mergeCell ref="D43:G43"/>
    <mergeCell ref="D44:G44"/>
    <mergeCell ref="D39:G39"/>
    <mergeCell ref="D40:G40"/>
    <mergeCell ref="D41:G41"/>
    <mergeCell ref="D36:G36"/>
    <mergeCell ref="D37:G37"/>
    <mergeCell ref="D38:G38"/>
    <mergeCell ref="B24:G24"/>
    <mergeCell ref="D15:E15"/>
    <mergeCell ref="D16:E16"/>
    <mergeCell ref="D12:E12"/>
    <mergeCell ref="D13:E13"/>
    <mergeCell ref="D14:E14"/>
    <mergeCell ref="D74:G74"/>
    <mergeCell ref="F71:G71"/>
    <mergeCell ref="D59:G59"/>
    <mergeCell ref="D60:G60"/>
    <mergeCell ref="D53:G53"/>
    <mergeCell ref="D61:G61"/>
    <mergeCell ref="D62:G62"/>
    <mergeCell ref="C68:C69"/>
    <mergeCell ref="D73:G73"/>
    <mergeCell ref="F67:G67"/>
    <mergeCell ref="F68:G69"/>
    <mergeCell ref="F72:G72"/>
    <mergeCell ref="F70:G70"/>
    <mergeCell ref="B67:B72"/>
    <mergeCell ref="B63:B64"/>
    <mergeCell ref="F63:G63"/>
    <mergeCell ref="B65:B66"/>
    <mergeCell ref="B59:B62"/>
    <mergeCell ref="B56:B57"/>
    <mergeCell ref="D48:G48"/>
    <mergeCell ref="D49:G49"/>
    <mergeCell ref="B54:B55"/>
  </mergeCells>
  <pageMargins left="0.11811023622047245" right="0.31496062992125984" top="0.15748031496062992" bottom="0.15748031496062992" header="0.19685039370078741" footer="0.19685039370078741"/>
  <pageSetup paperSize="9" scale="44" orientation="portrait" r:id="rId1"/>
  <customProperties>
    <customPr name="Sheet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2"/>
  <sheetViews>
    <sheetView topLeftCell="A15" zoomScale="55" zoomScaleNormal="55" workbookViewId="0">
      <selection activeCell="AI106" sqref="AI106"/>
    </sheetView>
  </sheetViews>
  <sheetFormatPr defaultRowHeight="13.2"/>
  <sheetData>
    <row r="1" spans="1:1" ht="15.6">
      <c r="A1" s="61" t="s">
        <v>187</v>
      </c>
    </row>
    <row r="2" spans="1:1" ht="15.6">
      <c r="A2" s="61"/>
    </row>
  </sheetData>
  <pageMargins left="0.7" right="0.7" top="0.75" bottom="0.75" header="0.3" footer="0.3"/>
  <pageSetup paperSize="9" scale="28" orientation="portrait" r:id="rId1"/>
  <customProperties>
    <customPr name="Sheet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C1"/>
  <sheetViews>
    <sheetView topLeftCell="A7" workbookViewId="0">
      <selection activeCell="C1" sqref="A1:C1"/>
    </sheetView>
  </sheetViews>
  <sheetFormatPr defaultRowHeight="13.2"/>
  <sheetData>
    <row r="1" spans="1:3">
      <c r="A1" s="70" t="s">
        <v>189</v>
      </c>
      <c r="B1" s="70"/>
      <c r="C1" s="70"/>
    </row>
  </sheetData>
  <pageMargins left="0.7" right="0.7" top="0.75" bottom="0.75" header="0.3" footer="0.3"/>
  <pageSetup paperSize="9" orientation="landscape" r:id="rId1"/>
  <customProperties>
    <customPr name="Sheet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B1"/>
  <sheetViews>
    <sheetView workbookViewId="0">
      <selection activeCell="L8" sqref="L8"/>
    </sheetView>
  </sheetViews>
  <sheetFormatPr defaultRowHeight="13.2"/>
  <sheetData>
    <row r="1" spans="1:2">
      <c r="A1" s="70" t="s">
        <v>209</v>
      </c>
      <c r="B1" s="70"/>
    </row>
  </sheetData>
  <pageMargins left="0.7" right="0.7" top="0.75" bottom="0.75" header="0.3" footer="0.3"/>
  <pageSetup paperSize="9" scale="97" orientation="portrait" r:id="rId1"/>
  <customProperties>
    <customPr name="Sheet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SCOPE OF WORK</vt:lpstr>
      <vt:lpstr>System Desc.</vt:lpstr>
      <vt:lpstr>Pump Curve</vt:lpstr>
      <vt:lpstr>Pump Spec</vt:lpstr>
      <vt:lpstr>PUMP SECTIONAL DRAWINGS</vt:lpstr>
      <vt:lpstr>Motor Name Plate</vt:lpstr>
      <vt:lpstr>Motor Flange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Microsoft Word - Cover JO SAMRA-Rev01 _Cover JO SAMRA__PUMPS DATA SHEET.doc</dc:title>
  <dc:subject/>
  <dc:creator>fluidustria2</dc:creator>
  <cp:keywords/>
  <cp:lastModifiedBy>Ahmad Abu Bader</cp:lastModifiedBy>
  <cp:lastPrinted>2020-10-12T10:23:39Z</cp:lastPrinted>
  <dcterms:created xsi:type="dcterms:W3CDTF">2020-10-12T10:27:36Z</dcterms:created>
  <dcterms:modified xsi:type="dcterms:W3CDTF">2023-08-22T17:52:20Z</dcterms:modified>
</cp:coreProperties>
</file>